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730" windowHeight="9135" tabRatio="815" activeTab="2"/>
  </bookViews>
  <sheets>
    <sheet name="توضیحات" sheetId="41" r:id="rId1"/>
    <sheet name="فرم قیمت" sheetId="42" r:id="rId2"/>
    <sheet name="اخلاق مهندسی" sheetId="23" r:id="rId3"/>
    <sheet name="آشنایی با تسهیلگری" sheetId="11" r:id="rId4"/>
    <sheet name="تکنیک های PRA" sheetId="12" r:id="rId5"/>
    <sheet name="کارگاه مستندسازی" sheetId="25" r:id="rId6"/>
    <sheet name="اشنایی با رویکردهای معیشت" sheetId="13" r:id="rId7"/>
    <sheet name="همکاری بین بخشی" sheetId="15" r:id="rId8"/>
    <sheet name="نشست دبیرخانه ها " sheetId="29" r:id="rId9"/>
    <sheet name="ظرفیت سازی زریوار (سنندج)" sheetId="30" r:id="rId10"/>
    <sheet name="ظرفیت سازی زریوار (مریوان)" sheetId="31" r:id="rId11"/>
    <sheet name="ظرفیت سازی بختگان (شیراز)" sheetId="32" r:id="rId12"/>
    <sheet name="ظرفیت سازی بختگان (تبریز)" sheetId="33" r:id="rId13"/>
    <sheet name="ظرفیت سازی بختگان (بختگان)" sheetId="34" r:id="rId14"/>
    <sheet name="ظرفیت سازی شادگان (اهواز)" sheetId="35" r:id="rId15"/>
    <sheet name="ظرفیت سازی شادگان (شادگان)" sheetId="36" r:id="rId16"/>
    <sheet name="نشست پایش مشارکتی (تهران)" sheetId="37" r:id="rId17"/>
    <sheet name="نشست های داخل سازمان" sheetId="38" r:id="rId18"/>
  </sheets>
  <calcPr calcId="144525"/>
</workbook>
</file>

<file path=xl/calcChain.xml><?xml version="1.0" encoding="utf-8"?>
<calcChain xmlns="http://schemas.openxmlformats.org/spreadsheetml/2006/main">
  <c r="G4" i="23" l="1"/>
  <c r="G5" i="23"/>
  <c r="G6" i="23"/>
  <c r="G7" i="23"/>
  <c r="G8" i="23"/>
  <c r="G9" i="23"/>
  <c r="G10" i="23"/>
  <c r="G11" i="23"/>
  <c r="G12" i="23"/>
  <c r="G13" i="23"/>
  <c r="G4" i="11"/>
  <c r="G5" i="11"/>
  <c r="G6" i="11"/>
  <c r="G7" i="11"/>
  <c r="G8" i="11"/>
  <c r="G9" i="11"/>
  <c r="G10" i="11"/>
  <c r="G11" i="11"/>
  <c r="G12" i="11"/>
  <c r="G13" i="11"/>
  <c r="G14" i="11"/>
  <c r="G4" i="12"/>
  <c r="G5" i="12"/>
  <c r="G6" i="12"/>
  <c r="G7" i="12"/>
  <c r="G8" i="12"/>
  <c r="G9" i="12"/>
  <c r="G10" i="12"/>
  <c r="G11" i="12"/>
  <c r="G12" i="12"/>
  <c r="G13" i="12"/>
  <c r="G14" i="12"/>
  <c r="D20" i="42"/>
  <c r="D21" i="42" s="1"/>
  <c r="D26" i="42" s="1"/>
  <c r="D22" i="42" l="1"/>
  <c r="D24" i="42"/>
  <c r="D23" i="42"/>
  <c r="D25" i="42" l="1"/>
  <c r="G8" i="38" l="1"/>
  <c r="G7" i="38"/>
  <c r="G6" i="38"/>
  <c r="G5" i="38"/>
  <c r="G4" i="38"/>
  <c r="G11" i="37"/>
  <c r="G10" i="37"/>
  <c r="G9" i="37"/>
  <c r="G8" i="37"/>
  <c r="G7" i="37"/>
  <c r="G6" i="37"/>
  <c r="G5" i="37"/>
  <c r="G4" i="37"/>
  <c r="G11" i="36"/>
  <c r="G10" i="36"/>
  <c r="G9" i="36"/>
  <c r="G8" i="36"/>
  <c r="G7" i="36"/>
  <c r="G6" i="36"/>
  <c r="G5" i="36"/>
  <c r="G4" i="36"/>
  <c r="G11" i="35"/>
  <c r="G10" i="35"/>
  <c r="G9" i="35"/>
  <c r="G8" i="35"/>
  <c r="G7" i="35"/>
  <c r="G6" i="35"/>
  <c r="G5" i="35"/>
  <c r="G4" i="35"/>
  <c r="G11" i="34"/>
  <c r="G10" i="34"/>
  <c r="G9" i="34"/>
  <c r="G8" i="34"/>
  <c r="G7" i="34"/>
  <c r="G6" i="34"/>
  <c r="G5" i="34"/>
  <c r="G4" i="34"/>
  <c r="G11" i="33"/>
  <c r="G10" i="33"/>
  <c r="G9" i="33"/>
  <c r="G8" i="33"/>
  <c r="G7" i="33"/>
  <c r="G6" i="33"/>
  <c r="G5" i="33"/>
  <c r="G4" i="33"/>
  <c r="G11" i="32"/>
  <c r="G10" i="32"/>
  <c r="G9" i="32"/>
  <c r="G8" i="32"/>
  <c r="G7" i="32"/>
  <c r="G6" i="32"/>
  <c r="G5" i="32"/>
  <c r="G4" i="32"/>
  <c r="G11" i="31"/>
  <c r="G10" i="31"/>
  <c r="G9" i="31"/>
  <c r="G8" i="31"/>
  <c r="G7" i="31"/>
  <c r="G6" i="31"/>
  <c r="G5" i="31"/>
  <c r="G4" i="31"/>
  <c r="G11" i="30"/>
  <c r="G10" i="30"/>
  <c r="G9" i="30"/>
  <c r="G8" i="30"/>
  <c r="G7" i="30"/>
  <c r="G6" i="30"/>
  <c r="G5" i="30"/>
  <c r="G4" i="30"/>
  <c r="G13" i="29"/>
  <c r="G12" i="29"/>
  <c r="G11" i="29"/>
  <c r="G10" i="29"/>
  <c r="G9" i="29"/>
  <c r="G8" i="29"/>
  <c r="G7" i="29"/>
  <c r="G6" i="29"/>
  <c r="G5" i="29"/>
  <c r="G4" i="29"/>
  <c r="G14" i="30" l="1"/>
  <c r="F17" i="30" s="1"/>
  <c r="G18" i="30" s="1"/>
  <c r="G19" i="30" s="1"/>
  <c r="G24" i="30" s="1"/>
  <c r="G21" i="30" s="1"/>
  <c r="G14" i="31"/>
  <c r="F17" i="31" s="1"/>
  <c r="G18" i="31" s="1"/>
  <c r="G19" i="31" s="1"/>
  <c r="G24" i="31" s="1"/>
  <c r="G22" i="31" s="1"/>
  <c r="G14" i="32"/>
  <c r="F17" i="32" s="1"/>
  <c r="G18" i="32" s="1"/>
  <c r="G19" i="32" s="1"/>
  <c r="G24" i="32" s="1"/>
  <c r="G22" i="32" s="1"/>
  <c r="G14" i="33"/>
  <c r="F17" i="33" s="1"/>
  <c r="G18" i="33" s="1"/>
  <c r="G19" i="33" s="1"/>
  <c r="G24" i="33" s="1"/>
  <c r="G21" i="33" s="1"/>
  <c r="G14" i="34"/>
  <c r="F17" i="34" s="1"/>
  <c r="G18" i="34" s="1"/>
  <c r="G19" i="34" s="1"/>
  <c r="G24" i="34" s="1"/>
  <c r="G20" i="34" s="1"/>
  <c r="G14" i="35"/>
  <c r="F17" i="35" s="1"/>
  <c r="G18" i="35" s="1"/>
  <c r="G19" i="35" s="1"/>
  <c r="G24" i="35" s="1"/>
  <c r="G22" i="35" s="1"/>
  <c r="G14" i="36"/>
  <c r="F17" i="36" s="1"/>
  <c r="G18" i="36" s="1"/>
  <c r="G19" i="36" s="1"/>
  <c r="G24" i="36" s="1"/>
  <c r="G21" i="36" s="1"/>
  <c r="G14" i="37"/>
  <c r="F17" i="37" s="1"/>
  <c r="G18" i="37" s="1"/>
  <c r="G19" i="37" s="1"/>
  <c r="G24" i="37" s="1"/>
  <c r="G20" i="37" s="1"/>
  <c r="G11" i="38"/>
  <c r="F14" i="38" s="1"/>
  <c r="G15" i="38" s="1"/>
  <c r="G16" i="38" s="1"/>
  <c r="G21" i="38" s="1"/>
  <c r="G19" i="38" s="1"/>
  <c r="G16" i="29"/>
  <c r="F19" i="29" s="1"/>
  <c r="G20" i="29" s="1"/>
  <c r="G21" i="29" s="1"/>
  <c r="G26" i="29" s="1"/>
  <c r="G23" i="29" s="1"/>
  <c r="G10" i="15"/>
  <c r="G10" i="13"/>
  <c r="G10" i="25"/>
  <c r="G17" i="38" l="1"/>
  <c r="G22" i="36"/>
  <c r="G20" i="36"/>
  <c r="G23" i="36" s="1"/>
  <c r="G20" i="35"/>
  <c r="G21" i="35"/>
  <c r="G22" i="34"/>
  <c r="G21" i="34"/>
  <c r="G23" i="34" s="1"/>
  <c r="G22" i="33"/>
  <c r="G20" i="33"/>
  <c r="G20" i="32"/>
  <c r="G23" i="32" s="1"/>
  <c r="G21" i="32"/>
  <c r="G21" i="31"/>
  <c r="G20" i="31"/>
  <c r="G23" i="31" s="1"/>
  <c r="G22" i="30"/>
  <c r="G23" i="30" s="1"/>
  <c r="G20" i="30"/>
  <c r="G22" i="29"/>
  <c r="G21" i="37"/>
  <c r="G23" i="37" s="1"/>
  <c r="G24" i="29"/>
  <c r="G25" i="29" s="1"/>
  <c r="G22" i="37"/>
  <c r="G18" i="38"/>
  <c r="G20" i="38" s="1"/>
  <c r="G23" i="35"/>
  <c r="G23" i="33" l="1"/>
  <c r="G14" i="25"/>
  <c r="G13" i="25"/>
  <c r="G12" i="25"/>
  <c r="G11" i="25"/>
  <c r="G9" i="25"/>
  <c r="G8" i="25"/>
  <c r="G7" i="25"/>
  <c r="G6" i="25"/>
  <c r="G5" i="25"/>
  <c r="G4" i="25"/>
  <c r="G6" i="15"/>
  <c r="G15" i="25" l="1"/>
  <c r="G18" i="25" s="1"/>
  <c r="H19" i="25" s="1"/>
  <c r="H20" i="25" s="1"/>
  <c r="H25" i="25" s="1"/>
  <c r="G14" i="23"/>
  <c r="G17" i="23" s="1"/>
  <c r="H18" i="23" s="1"/>
  <c r="H19" i="23" s="1"/>
  <c r="H24" i="23" s="1"/>
  <c r="H23" i="25" l="1"/>
  <c r="H22" i="25"/>
  <c r="H21" i="25"/>
  <c r="H24" i="25" s="1"/>
  <c r="H21" i="23"/>
  <c r="H20" i="23"/>
  <c r="H22" i="23"/>
  <c r="G14" i="15"/>
  <c r="G13" i="15"/>
  <c r="G12" i="15"/>
  <c r="G11" i="15"/>
  <c r="G9" i="15"/>
  <c r="G8" i="15"/>
  <c r="G7" i="15"/>
  <c r="G5" i="15"/>
  <c r="G4" i="15"/>
  <c r="G14" i="13"/>
  <c r="G13" i="13"/>
  <c r="G12" i="13"/>
  <c r="G11" i="13"/>
  <c r="G9" i="13"/>
  <c r="G8" i="13"/>
  <c r="G7" i="13"/>
  <c r="G6" i="13"/>
  <c r="G5" i="13"/>
  <c r="G4" i="13"/>
  <c r="H23" i="23" l="1"/>
  <c r="G15" i="12"/>
  <c r="G18" i="12" s="1"/>
  <c r="H19" i="12" s="1"/>
  <c r="H20" i="12" s="1"/>
  <c r="H25" i="12" s="1"/>
  <c r="G15" i="11"/>
  <c r="G18" i="11" s="1"/>
  <c r="H19" i="11" s="1"/>
  <c r="H20" i="11" s="1"/>
  <c r="H25" i="11" s="1"/>
  <c r="G15" i="15"/>
  <c r="G19" i="15" s="1"/>
  <c r="H20" i="15" s="1"/>
  <c r="G15" i="13"/>
  <c r="G18" i="13" s="1"/>
  <c r="H19" i="13" s="1"/>
  <c r="H20" i="13" s="1"/>
  <c r="H25" i="13" s="1"/>
  <c r="H21" i="15" l="1"/>
  <c r="H26" i="15" s="1"/>
  <c r="H23" i="13"/>
  <c r="H22" i="13"/>
  <c r="H21" i="13"/>
  <c r="H22" i="12"/>
  <c r="H21" i="12"/>
  <c r="H23" i="12"/>
  <c r="H23" i="11"/>
  <c r="H21" i="11"/>
  <c r="H22" i="11"/>
  <c r="H22" i="15" l="1"/>
  <c r="H23" i="15"/>
  <c r="H24" i="15"/>
  <c r="H24" i="13"/>
  <c r="H24" i="12"/>
  <c r="H24" i="11"/>
  <c r="H25" i="15" l="1"/>
</calcChain>
</file>

<file path=xl/sharedStrings.xml><?xml version="1.0" encoding="utf-8"?>
<sst xmlns="http://schemas.openxmlformats.org/spreadsheetml/2006/main" count="525" uniqueCount="163">
  <si>
    <t>ردیف</t>
  </si>
  <si>
    <t xml:space="preserve">
</t>
  </si>
  <si>
    <t>فعالیت</t>
  </si>
  <si>
    <t>هزینه واحد 
(ریال)</t>
  </si>
  <si>
    <t>مجموع هزینه 
(ریال)</t>
  </si>
  <si>
    <t>تعداد (نفر)</t>
  </si>
  <si>
    <t xml:space="preserve"> وعده شام و ناهار (منو غذایی پیش بینی شده: چلو کباب کوبیده، چلو کباب جوجه، یک نوع چلو خورشت، سالاد و نوشیدنی) </t>
  </si>
  <si>
    <t>تعداد شب/ وعده</t>
  </si>
  <si>
    <t xml:space="preserve"> سالن جهت برگزاری نشست ها و کارگاه ها
• مجهز به ویدوئو پروژکتور جهت نمایش فايل¬هاي تصويري و كامپيوتري، دستگاه¬های پخش صدا و میکروفون، تخته وايت برد،  میز و صندلی قابل جابجایی، ساير امكانات معمول برگزاري كارگاه و نشست</t>
  </si>
  <si>
    <t xml:space="preserve"> اقلام بهداشتی  برای تمام افراد پیش بینی شده در بند های بالا پیش بینی گردد (شامل: ماسک 3 عدد، دستکش، ژل صدعفونی یک نفره)</t>
  </si>
  <si>
    <t>مدرسین کارگاه
* مدرس دوره ها دارای مدرک دکتری یا سابقه کار معادل می باشند.</t>
  </si>
  <si>
    <t>جمع هزینه ها</t>
  </si>
  <si>
    <t>جمع هزینه ها بعلاوه هزینه بالاسری</t>
  </si>
  <si>
    <t>بیمه</t>
  </si>
  <si>
    <t>مجموع مالیات، بیمه، ارزش افزوده</t>
  </si>
  <si>
    <t>مبلغ کل قرارداد</t>
  </si>
  <si>
    <t xml:space="preserve"> وعده شام و ناهار (منو غذایی پیش بینی شده: چلو کباب کوبیده، چلو کباب جوجه، یک نوع چلو خورشت، سالاد و نوشیدنی) - برنج ایرانی سرو شود.</t>
  </si>
  <si>
    <t xml:space="preserve"> میان وعده بصورت بوفه 
• نوبت صبح: چاي، نسكافه،‌ آب معدني، کیک (در محل برگزاری نشست یا کارگاه) 
• نوبت عصر: چاي، نسكافه،‌ آب معدني، شيريني و سه نوع ميوه فصل (در محل برگزاری نشست یا کارگاه) 
</t>
  </si>
  <si>
    <t>بلیط هواپیما از تهران به تبریز/شیراز/اهواز به صورت رفت و برگشت برای مدرسین</t>
  </si>
  <si>
    <t xml:space="preserve"> میان وعده بصورت بوفه 
• نوبت صبح: چاي، نسكافه،‌ آب معدني، کیک (در محل برگزاری نشست یا کارگاه) 
• نوبت عصر: چاي، نسكافه،‌ آب معدني، شيريني و سه نوع ميوه فصل (در محل برگزاری نشست یا کارگاه) </t>
  </si>
  <si>
    <t>بلیط هواپیما از تهران به اهواز/شیراز به صورت رفت و برگشت برای مدرسین و ستاد</t>
  </si>
  <si>
    <t xml:space="preserve"> اقلام بهداشتی  برای تمام افراد پیش بینی شده در بند های بالا پیش بینی گردد (شامل: ماسک 3 عدد، 3 جفت دستکش پلاستیکی، ژل صدعفونی یک نفره)</t>
  </si>
  <si>
    <t>تعداد شب/ وعده/ مقدار</t>
  </si>
  <si>
    <t>توضیحات</t>
  </si>
  <si>
    <t>برای هر کارگاه چهار وعده یعنی روزانه دو وعده پیش بینی شده    است با ضریب سه یعنی سه کارگاه</t>
  </si>
  <si>
    <t>در هر کارگاه برای چهل نفر با مشخصات مذکور</t>
  </si>
  <si>
    <t>موارد ذکر شده در هر کارگاه خریداری شود</t>
  </si>
  <si>
    <t xml:space="preserve">برای هر دوره دو نفر بلیط رفت و برگشت  </t>
  </si>
  <si>
    <t xml:space="preserve"> تهیه لوازم کارگاهی (کاغذ آ-صفر(70 برگ)، نوشت افزار، کاغذ رنگی (200 برگ در چهار رنگ)، بنرخوش آمد گویی 90*300 سانتی متر (1عدد) ، 30 عدد ماژیک در چهار رنگ، چب کاغذی پهن 10 رول، قیچی 4عدد)</t>
  </si>
  <si>
    <t>بلیط هواپیما از تهران به ارومیه/شیراز/اهواز به صورت رفت و برگشت</t>
  </si>
  <si>
    <t>یک کارگاه سه روزه و اقامت برای دو شب</t>
  </si>
  <si>
    <t>جمع هزینه ها بدون کسورات</t>
  </si>
  <si>
    <t>کارگاه آشنایی با تسهیلگری</t>
  </si>
  <si>
    <t>کارگاه تکنیک های PRA</t>
  </si>
  <si>
    <t>کارگاه اشنایی با رویکردهای معیشت</t>
  </si>
  <si>
    <t xml:space="preserve">  (روز چهارم شام ندارد)هفت وعده اصلی پیش بینی شده است</t>
  </si>
  <si>
    <t xml:space="preserve"> روزانه دو مدرس پیش بینی گردیده است (برای هر تالاب 8 نفر روز)</t>
  </si>
  <si>
    <t xml:space="preserve">  4 روز سالن برای هر کارگاه</t>
  </si>
  <si>
    <t xml:space="preserve"> اقلام بهداشتی  برای تمام افراد پیش بینی شده در بند های بالا پیش بینی گردد (شامل: ماسک 4 عدد، دستکش، ژل صدعفونی یک نفره)</t>
  </si>
  <si>
    <t>بلیط هواپیما از تهران به ارومیه/شیراز/اهواز به صورت رفت و برگشت برای مدرسین</t>
  </si>
  <si>
    <t xml:space="preserve"> مقرر است که این کارگاه در سه شهر برگزار می گردد:
    - هر شهر یک کارگاه سه روزه  
    - برای هر کارگاه سه روزه، دو شب اقامت در نظر گرفته شده است
    - برای تعداد نفرات ذکر شده اقامت لازم بوده و برای تعداد 10 نفر ساکنین بومی ان شهر  نیازی به اقامت نیست</t>
  </si>
  <si>
    <t>در هر کارگاه سه روز سالن نیاز است</t>
  </si>
  <si>
    <t xml:space="preserve">هر روز دو مدرس </t>
  </si>
  <si>
    <t>برای هر نفر 5 وعده غذایی (سه ناهار و دوشام)</t>
  </si>
  <si>
    <t xml:space="preserve"> مقرر است که این کارگاه در سه شهر برگزار می گردد:
    - هر شهر دو  کارگاه سه روزه 
    - در هر  کارگاه دو شب اقامت برای هر نفر لازم است 
    - برای تعداد نفرات ذکر شده اقامت لازم بوده و برای ساکنین بومی ان شهر  نیازی به اقامت نیست</t>
  </si>
  <si>
    <t>برای هر کارگاه برای هر نفر 5 وعده غذایی _سه ناهار و دو شام)</t>
  </si>
  <si>
    <t xml:space="preserve">روزانه دو نوبت میان وعده (هر نفر در هر کارگاه 6 وعده)
</t>
  </si>
  <si>
    <t>در هر تالاب دو کارگاه سه روزه است بنابراین هر تالاب شش روز سالن نیاز دارد</t>
  </si>
  <si>
    <t xml:space="preserve">برای هر روز کارگاه 2 نفر که برای هر دوره معادل 6 نفر روز است بنابراین برای هر تالاب 12 نفر روز </t>
  </si>
  <si>
    <t>کارگاه ارتقای همکاری بین بخشی برای دست اندرکاران دولتی و مشاوران</t>
  </si>
  <si>
    <t>برای هر کارگاه 10 نفر ساکن شهر محل برگزاری کارگاه هستند که نیاز به اقامت ندارند اما در وعدههایی غذایی و سایر موارد در نظر گرفته میشوند</t>
  </si>
  <si>
    <t xml:space="preserve">برای هر دوره سه نفر بلیط رفت و برگشت  </t>
  </si>
  <si>
    <t>در کارگاه اول ارومیه 40 نفر و در بختگان و شادگان هر کدام 30 نفر که مجموعا می شود 100 نفر (100 پکیج) و چون دو دور کارگاه داریم دو برابر می شود</t>
  </si>
  <si>
    <t>دو نفر مدرس برای هر دوره که می شود 6 نفر روز</t>
  </si>
  <si>
    <t>سه نفر رفت و برگشت برای هر کارگاه</t>
  </si>
  <si>
    <t>کارگاه اخلاق مهندسی برای مجریان</t>
  </si>
  <si>
    <t>برای هر تالاب چهار نفر بلیط رفت و برگشت لحاظ گردد</t>
  </si>
  <si>
    <t>کارگاه مستندسازی برای مجریان</t>
  </si>
  <si>
    <t xml:space="preserve">یک کارگاه سه روزه در سه شهر برگزار می گردد:
     - در هرشهر برای هر کارگاه یک شب اقامت و در مجموع دو شب اقامت برای دو کارگاه
    -تعداد ده نفر از ساکنین بومی ان شهر هستند که نیازی به اقامت ندارند و فقط در وعده‌های ناهار و میان وعده دیده شده است. </t>
  </si>
  <si>
    <t xml:space="preserve">مجموع شرکت کنندگان در سه تالاب 70 نفر هستند (30 نفر ارومیه و 40 نفر بختگان و شادگان) که برای هر نفر سه ناهار و دو شام  دیده شده است (هر نفر 5 وعده غذایی) </t>
  </si>
  <si>
    <t>مجموع شرکت کنندگان در سه تالاب 70 نفر هستندکه برای هر نفر شش میان وعده</t>
  </si>
  <si>
    <t xml:space="preserve"> برای هر کارگاه دو نفر که مجموعا شش نفر روز برای هر کارگاه می شود</t>
  </si>
  <si>
    <t>برای هر سایت سه نفر بلیط رفت و برگشت لحاظ گردد</t>
  </si>
  <si>
    <t xml:space="preserve">همان طور که ملاحظه می کنید مقرر است که این کارگاه در سه شهر برگزار می گردد:
    - هر کارگاه 4 روزه خواهد بود
    - سه شب اقامت لازم است (هرشب ارومیه 20 نفر و اهواز و شیراز هر شب 15 نفر)
    -تعداد ده نفر از ساکنین بومی ان شهر هستند که نیازی به اقامت ندارند و فقط در وعده‌های ناهار و میان وعده دیده شده است. </t>
  </si>
  <si>
    <t xml:space="preserve">روزانه دو نوبت میان وعده
</t>
  </si>
  <si>
    <t>تهیه محتوای کارگاه، پشتیبانی و تهیه گزارش فنی کارگاه</t>
  </si>
  <si>
    <t xml:space="preserve"> وعده شام و ناهار (منو غذایی پیش بینی شده: منوی انتخابی، سالاد و نوشیدنی) </t>
  </si>
  <si>
    <t xml:space="preserve"> میان وعده بصورت بوفه 
• نوبت صبح: چاي، نسكافه،‌ آب معدني، کیک (در محل برگزاری نشست یا کارگاه) 
• نوبت عصر: چاي، نسكافه،‌ آب معدني، شيريني و سه نوع ميوه فصل (در محل برگزاری نشست یا کارگاه) 
• میان وعده در روز بازدید بصورت بسته بندی (آب معدنی- آبمیوه- کیک) </t>
  </si>
  <si>
    <t>بازدید میدانی
• برای بازدید ون VIP روزانه (یک روز در اختیار) و با توجه به پروتکل های بهداشتی نصف ظرفیت هر ماشین پیش بینی گردد.</t>
  </si>
  <si>
    <t xml:space="preserve"> سالن جهت برگزاری نشست ها و کارگاه ها (در همان هتل محل اقامت)
• مجهز به ویدوئو پروژکتور جهت نمایش فايل¬هاي تصويري و كامپيوتري، دستگاه¬های پخش صدا و میکروفون سیار حداقل 2 عدد، تخته وايت برد،  میز و صندلی قابل جابجایی، ساير امكانات معمول برگزاري كارگاه و نشست</t>
  </si>
  <si>
    <t>تهیه و توزیع بسته آموزشی (جمع آوری فایل های الکترونیکی مرتبط و ارائه آن ها در یک فلش سن دیسک OTG((32 گیگابایت) به شرکت کنندگان، 
حمل  و انتقال انتشارات و اقلام اطلاع رسانی طرح از تهران به محل برگزاری نشست جهت توزیع بین شرکت کنندگان در نشست</t>
  </si>
  <si>
    <t xml:space="preserve"> اقلام بهداشتی  برای تمام افراد پیش بینی شده در بند های بالا پیش بینی گردد (شامل: ماسک 3 عدد، دستکش، ژل ضدعفونی یک نفره)
بیمه حوادث از یک شرکت بیمه معتبر به تعداد روزهای کارگاه برای تمامی شرکت کنندگان در نشست</t>
  </si>
  <si>
    <t xml:space="preserve"> تهیه لوازم کارگاهی (کاغذ آ-صفر(150 برگ)، کاغذ A4 یک بسته، کاغذ رنگی (400 برگ در چهار رنگ)، طراحی چاپ و نصب بنرخوش آمد گویی 400*300 سانتی متر  ویک استند 150*250،  50 عدد ماژیک در چهار رنگ، چسب کاغذی پهن 40 رول، قیچی 4 عدد)</t>
  </si>
  <si>
    <t>بلیط هواپیما:
 تهران- تبریز به صورت رفت و برگشت (23)
رفت و برگشت شیراز- تبریز (8)
رفت و برگشت اصفهان- تبریز (1)
رفت و برگشت مشهد- تبریز (2)
رفت و برگشت کرمان- تبریز (1)
رفت و برگشت بندعبارس- تبریز (5)
رفت و برگشت اهواز- تبریز (3)</t>
  </si>
  <si>
    <t>مجموع هزینه های اجرایی- فنی</t>
  </si>
  <si>
    <t>ورودی</t>
  </si>
  <si>
    <t>خروجی</t>
  </si>
  <si>
    <t>هزینه بالاسری (8-15)</t>
  </si>
  <si>
    <t>مالیات (3-8)</t>
  </si>
  <si>
    <t>ارزش افزوده</t>
  </si>
  <si>
    <t>تعداد (نفر/ واحد)</t>
  </si>
  <si>
    <t xml:space="preserve"> وعده ناهار برای 2 نشست مجزا (منو غذایی پیش بینی شده: منوی انتخابی، سالاد و نوشیدنی) </t>
  </si>
  <si>
    <t xml:space="preserve"> میان وعده بصورت بوفه 
•  چاي، نسكافه،‌ آب معدني، کیک و شیرینی (در محل برگزاری نشست یا کارگاه) </t>
  </si>
  <si>
    <t xml:space="preserve"> سالن هتل چهار ستاره در سنندج جهت برگزاری نشست ها و کارگاه ها که ظرفیتی در حدود 70 نفر داشته باشد (2 نشست مجزا)
• مجهز به ویدوئو پروژکتور جهت نمایش فايل¬هاي تصويري و كامپيوتري، دستگاه¬های پخش صدا و میکروفون سیار به تعداد حداقل 2 عدد، تخته وايت برد،  میز و صندلی قابل جابجایی، ساير امكانات معمول برگزاري كارگاه و نشست</t>
  </si>
  <si>
    <t xml:space="preserve"> اقلام بهداشتی  برای تمام افراد پیش بینی شده در بند های بالا پیش بینی گردد (شامل: ماسک 2 عدد، دستکش، ژل صدعفونی یک نفره)</t>
  </si>
  <si>
    <t xml:space="preserve"> تهیه لوازم کارگاهی (کاغذ آ-صفر(40 برگ)، کاغذ A4 یک بسته، کاغذ رنگی (200 برگ در چهار رنگ)، طراحی چاپ و نصب 2 بنرخوش آمد گویی 200*300 سانتی متر  ویک استند 150*250، 30 عدد ماژیک در چهار رنگ، چسب کاغذی پهن 10 رول، قیچی 2 عدد)</t>
  </si>
  <si>
    <t>اتاق در هتل چهار ستاره سنندج (به صورت انفرادی)</t>
  </si>
  <si>
    <t xml:space="preserve">بلیط هواپیما تهران- سنندج به صورت رفت و برگشت 
</t>
  </si>
  <si>
    <t xml:space="preserve"> سالن هتل چهار ستاره در مریوان جهت برگزاری نشست ها و کارگاه ها با ظرفیت حدود 70 نفر (2 نشست مجزا) 
• مجهز به ویدوئو پروژکتور جهت نمایش فايل¬هاي تصويري و كامپيوتري، دستگاه¬های پخش صدا و میکروفون سیار به تعداد حداقل 2 عدد، تخته وايت برد،  میز و صندلی قابل جابجایی، ساير امكانات معمول برگزاري كارگاه و نشست</t>
  </si>
  <si>
    <t>اتاق در هتل چهار ستاره مریوان (به صورت انفرادی)</t>
  </si>
  <si>
    <t xml:space="preserve"> وعده ناهار برای 2 نشست مجزا(منو غذایی پیش بینی شده: منوی انتخابی، سالاد و نوشیدنی) </t>
  </si>
  <si>
    <t xml:space="preserve"> سالن هتل چهار ستاره در شیراز جهت برگزاری نشست ها و کارگاه ها که ظرفیت حداقل 70 نفر داشته باشد 
• مجهز به ویدوئو پروژکتور جهت نمایش فايل¬هاي تصويري و كامپيوتري، دستگاه¬های پخش صدا و میکروفون سیار به تعداد حداقل 2 عدد، تخته وايت برد،  میز و صندلی قابل جابجایی، ساير امكانات معمول برگزاري كارگاه و نشست</t>
  </si>
  <si>
    <t xml:space="preserve"> اقلام بهداشتی  برای تمام افراد پیش بینی شده در بند های بالا پیش بینی گردد (شامل: ماسک 2 عدد، دستکش، ژل ضدعفونی یک نفره)</t>
  </si>
  <si>
    <t xml:space="preserve"> تهیه لوازم کارگاهی (کاغذ آ-صفر(40 برگ)، کاغذ A4 یک بسته، کاغذ رنگی (200 برگ در چهار رنگ)، طراحی چاپ و نصب بنرخوش آمد گویی 400*300 سانتی متر  ویک استند 150*250، 30 عدد ماژیک در چهار رنگ، چسب کاغذی پهن 10 رول، قیچی 2 عدد)</t>
  </si>
  <si>
    <t>اتاق در هتل چهار ستاره شیراز (به صورت انفرادی)</t>
  </si>
  <si>
    <t xml:space="preserve">بلیط هواپیما تهران- شیراز به صورت رفت و برگشت </t>
  </si>
  <si>
    <t>برای شهرستان های خرامه، ارسنجان و شادگان در محل شهر آباده و طشک</t>
  </si>
  <si>
    <t xml:space="preserve"> وعده ناهار (منو غذایی پیش بینی شده: منوی انتخابی، سالاد و نوشیدنی) </t>
  </si>
  <si>
    <t xml:space="preserve"> سالن جهت برگزاری نشست ها و کارگاه ها در شهرستان بختگان
• مجهز به ویدوئو پروژکتور جهت نمایش فايل¬هاي تصويري و كامپيوتري، دستگاه¬های پخش صدا و میکروفون سیار به تعداد حداقل 2 عدد، تخته وايت برد،  میز و صندلی قابل جابجایی، ساير امكانات معمول برگزاري كارگاه و نشست</t>
  </si>
  <si>
    <t xml:space="preserve"> تهیه لوازم کارگاهی (کاغذ آ-صفر(40 برگ)، کاغذ A4 یک بسته، کاغذ رنگی (200 برگ در چهار رنگ)،2طراحی چاپ و نصب بنرخوش آمد گویی 400*300 سانتی متر  ویک استند 150*250، 30 عدد ماژیک در چهار رنگ، چسب کاغذی پهن 10 رول، قیچی 2 عدد)</t>
  </si>
  <si>
    <t>اتاق در هتل چهار ستاره شیراز (هر نفر در یک اتاق)</t>
  </si>
  <si>
    <t xml:space="preserve"> سالن هتل چهار ستاره در اهواز جهت برگزاری نشست ها و کارگاه ها
• مجهز به ویدوئو پروژکتور جهت نمایش فايل¬هاي تصويري و كامپيوتري، دستگاه¬های پخش صدا و میکروفون سیار به تعداد حداقل 2 عدد، تخته وايت برد،  میز و صندلی قابل جابجایی، ساير امكانات معمول برگزاري كارگاه و نشست</t>
  </si>
  <si>
    <t>اتاق در هتل چهار ستاره اهواز (هر نفر در یک اتاق)</t>
  </si>
  <si>
    <t xml:space="preserve">بلیط هواپیما تهران- اهواز به صورت رفت و برگشت 
</t>
  </si>
  <si>
    <t>برای شهرستان شادگان در محل شادگان</t>
  </si>
  <si>
    <t xml:space="preserve"> وعده ناهار (منوی انتخابی، سالاد و نوشیدنی) </t>
  </si>
  <si>
    <t xml:space="preserve"> سالن هتل جهت برگزاری نشست ها و کارگاه ها در شهرستان شادگان با ظرفیت حدود 70 نفر
• مجهز به ویدوئو پروژکتور جهت نمایش فايل¬هاي تصويري و كامپيوتري، دستگاه¬های پخش صدا و میکروفون سیار به تعداد حداقل 2 عدد، تخته وايت برد،  میز و صندلی قابل جابجایی، ساير امكانات معمول برگزاري كارگاه و نشست</t>
  </si>
  <si>
    <t>تهران، نشست یک روزه_ در محل سالن همایش های سازمان محیط زیست</t>
  </si>
  <si>
    <t xml:space="preserve"> میان وعده بصورت بوفه 
•  چاي، نسكافه،‌ آب معدني، کیک و شیرینی (در محل برگزاری نشست یا کارگاه)
- شیر بسته بندی و کیک برای قبل از برگزاری نشست </t>
  </si>
  <si>
    <t xml:space="preserve">تهیه و توزیع بسته آموزشی (جمع آوری فایل های الکترونیکی مرتبط و ارائه آن ها در یک فلش سن دیسک OTG((32 گیگابایت) به شرکت کنندگان، </t>
  </si>
  <si>
    <t xml:space="preserve"> بیمه حوادث برای 4 نفر به مدت یکسال (فعالان محلی که کار پایش داوطلبانه را در تالاب ها انجام می دهند) از بیمه دانا، طرح سوم یکساله یا معادل آن</t>
  </si>
  <si>
    <t>تهیه میز و صندلی مناسب روز کارگاه به تعداد لازم</t>
  </si>
  <si>
    <t>اتاق در هتل لاله (به صورت انفرادی)</t>
  </si>
  <si>
    <t>بلیط هواپیما: 
اهواز- تهران به صورت رفت و برگشت (3 نفر)
شیراز- تهران (3 نفر)
ارومیه- تهران (4 نفر)</t>
  </si>
  <si>
    <t>تهران، نشست یک روزه_ در محل سالن همایش های سازمان محیط زیست (1 مرتبه دبیرخانه ها و انتقال تجربیات در موضوعات گردشگری، پایش، PES)</t>
  </si>
  <si>
    <t xml:space="preserve"> وعده ناهار (منوی انتخابی، سالاد و نوشیدنی) در 4 نشست مجزا</t>
  </si>
  <si>
    <t>55 نفر دبیرخانه بعلاوه در هر برنامه 30 + 10 نفر</t>
  </si>
  <si>
    <t xml:space="preserve"> میان وعده بصورت بوفه 
•  چاي، نسكافه،‌ آب معدني، کیک و شیرینی (در محل برگزاری نشست یا کارگاه)، در 4 نشست مجزا</t>
  </si>
  <si>
    <t>اتاق در هتل چهار ستاره تهران (به صورت انفرادی)</t>
  </si>
  <si>
    <t>بلیط هواپیما: 
اهواز- تهران به صورت رفت و برگشت (3 نفر)
شیراز- تهران (3 نفر)
ارومیه- تهران (5 نفر)</t>
  </si>
  <si>
    <t>تهیه میز و صندلی مناسب روز کارگاه به تعداد لازم (برای 4 نشست مجزا)</t>
  </si>
  <si>
    <t xml:space="preserve">یک کارگاه سه روزه در سه شهر برگزار می گردد:
     - در هرشهر برای هر کارگاه دو شب اقامت 
    -تعداد ده نفر از ساکنین بومی ان شهر هستند که نیازی به اقامت ندارند و فقط در وعده‌های ناهار و میان وعده دیده شده است. </t>
  </si>
  <si>
    <t xml:space="preserve"> سالن هتل چهار ستاره جهت برگزاری نشست ها و کارگاه ها
• مجهز به ویدوئو پروژکتور جهت نمایش فايل هاي تصويري و كامپيوتري، دستگاه¬های پخش صدا و میکروفون، تخته وايت برد،  میز و صندلی قابل جابجایی، ساير امكانات معمول برگزاري كارگاه و نشست</t>
  </si>
  <si>
    <t xml:space="preserve"> برای هر تالاب دو نفر در سه روز کارگاه و 2 نفر روز برای تدوین گزارش کارگاه(8نفر روز)</t>
  </si>
  <si>
    <t xml:space="preserve">مجموع شرکت کنندگان در سه تالاب 100 نفر هستند که برای هر نفر سه ناهار و دو شام  دیده شده است (هر نفر 5 وعده غذایی) </t>
  </si>
  <si>
    <t>مجموع شرکت کنندگان در سه تالاب 100 نفر هستند که برای هر نفر شش میان وعده دیده شده است</t>
  </si>
  <si>
    <t xml:space="preserve">  3روز سالن برای هر کارگاه</t>
  </si>
  <si>
    <t xml:space="preserve"> سالن هتل 4 ستاره جهت برگزاری نشست ها و کارگاه ها
• مجهز به ویدوئو پروژکتور جهت نمایش فايل هاي تصويري و كامپيوتري، دستگاه¬های پخش صدا و میکروفون، تخته وايت برد،  میز و صندلی قابل جابجایی، ساير امكانات معمول برگزاري كارگاه و نشست</t>
  </si>
  <si>
    <t xml:space="preserve"> سالن هتل چهار ستاره جهت برگزاری نشست ها و کارگاه ها
• مجهز به ویدوئو پروژکتور جهت نمایش فايلهاي تصويري و كامپيوتري، دستگاه¬های پخش صدا و میکروفون، تخته وايت برد،  میز و صندلی قابل جابجایی، ساير امكانات معمول برگزاري كارگاه و نشست</t>
  </si>
  <si>
    <r>
      <rPr>
        <i/>
        <u/>
        <sz val="14"/>
        <color theme="1"/>
        <rFont val="B Nazanin"/>
        <charset val="178"/>
      </rPr>
      <t>متقاضی محترم،</t>
    </r>
    <r>
      <rPr>
        <sz val="14"/>
        <color theme="1"/>
        <rFont val="B Nazanin"/>
        <charset val="178"/>
      </rPr>
      <t xml:space="preserve">
لطفا به نکات زیر توجه فرمایید:
* قبل از تکمیل این اکسل، شرح خدمات و توضیحاتی را که در قالب فایل پی دی اف در وب سایت طرح آپلود شده است را مطالعه نمایید.
* هر کدام از رویدادها در شیت جداگانه قابل ملاحظه می باشند، با تکمیل هر فرم به عبارت دیگر جایگذاری قیمت واحد یا فی، محاسبات انجام و در شیت جمع منعکس می گردد و سپس شما با ورود درصدهای مرتبط با هزینه های اداری-مالی شرکت و کسورات قانونی مبلغ نهایی را مشاهده خواهید نمود، در ادامه مطابق توضیحات و بر اساس فرم قیمت، محاسبات را در قالب فرمت اعلام شده روی سربرگ پرینت و بعد از ثبت، مهر و امضا در پاکت ب برای دفتر طرح ارسال نمایید.
* تعداد مورد نیاز در هر شیت برای هر ایتم اعلام شده و همان را ملاک محاسبه قرار دهید.
* مجددا اعلام می دارد با توجه به شرایط کرونایی موجود تمامی پروتکل های بهداشتی جهت برگزاری کارگاه ها / رویدادها / بازدیدها می بایست رعایت گردد. با عنایت به همین نکته، در صورت حذف هر یک از رویدادها، مبلغ مربوطه از سرجمع محاسبات کسر خواهد شد و اگر مقرر به برگزاری در زمان دیگری از طریق تمدید زمانی ابلاغ گردید، مجری متعهد است تا در تاریخ اعلام شده جدید، رویداد/های مورد نظر را برگزار نماید؛ لذا در خصوص این موارد مجری حق هیچ گونه اعتراضی نخواهد داشت.
* در محاسبات دقت لازم صورت پذیرد و قیمتی منصفانه و با توجه به حجم قرارداد، درصد بالاسری با دقت لحاظ شود تا با صرفه و صلاح تطبیق و منطقی باشد.
* ذکر این نکته ضروری می باشد که جهت شفاف سازی و انعکاس بهتر شرح خدمات مورد نظر این جداول و محاسبات اعلام شده است، و در شرکت متقاضی مخیر است محاسبات را با روش دیگر انجام دهد؛ اما انعکاس مبلغ پیشنهادی صرفا در فرمت اعلامی مد نظر و قابل قبول است به عبارتی دیگر، اعلام هزینه  هر رویداد به تفکیک و شکست هزینه ها و درصد کسورات جداگانه اعلام گردد.
* مالیات بر ارزش افزوده حتما محاسبه و در مبلغ پیشنهادی لحاظ شود، جهت تاکید بیشتر اعلام می دارد مبلغ ارزش افزوده بر اساس هزینه کرد نهایی پرداخت خواهد شد.
* سعی در برگزاری رویدادها در زمان بندی اعلام شده، می باشد، اما به هر دلیلی ممکن است زمان تغییر نماید؛ لذا شرکت مجری این انعطاف را داشته باشد تا در تاریخ دیگری برگزاری آن رویداد را اجرایی کند و بدیهی است زمان جدید برگزاری بصورت منطقی جهت عمیلیاتی نمودن در بازه زمانی مناسب به شرکت ابلاغ خواد شد تا فرصت هماهنگی میسر باشد.</t>
    </r>
  </si>
  <si>
    <t>رویداد/ نشست/ سمینار/ کارگاه/ جلسات</t>
  </si>
  <si>
    <t>مبلغ پیشنهادی</t>
  </si>
  <si>
    <t>تکنیک های PRA</t>
  </si>
  <si>
    <t>هزینه های اداری و مالی شرکت</t>
  </si>
  <si>
    <t>جمع هزینه ها بعلاوه هزینه های شرکت</t>
  </si>
  <si>
    <t xml:space="preserve">مالیات </t>
  </si>
  <si>
    <t>مالیات بر ارزش افزوده (9%)</t>
  </si>
  <si>
    <t>جمع کسورات</t>
  </si>
  <si>
    <t>جمع کل ( ريال)- گرد شده</t>
  </si>
  <si>
    <t>اخلاق مهندسی</t>
  </si>
  <si>
    <t>آشنایی با تسهیلگری</t>
  </si>
  <si>
    <t>کارگاه مستندسازی</t>
  </si>
  <si>
    <t>آشنایی با رویکردهای معیشت</t>
  </si>
  <si>
    <t>همکاری بین بخشی</t>
  </si>
  <si>
    <t>ظرفیت سازی زریوار (سنندج)</t>
  </si>
  <si>
    <t>ظرفیت سازی زریوار (مریوان)</t>
  </si>
  <si>
    <t>ظرفیت سازی بختگان (شیراز)</t>
  </si>
  <si>
    <t>ظرفیت سازی بختگان (نیریز)</t>
  </si>
  <si>
    <t>ظرفیت سازی بختگان (بختگان)</t>
  </si>
  <si>
    <t>ظرفیت سازی شادگان (شادگان)</t>
  </si>
  <si>
    <t>ظرفیت سازی شادگان (اهواز)</t>
  </si>
  <si>
    <t>نشست پایش مشارکتی (تهران)</t>
  </si>
  <si>
    <t>نشست های داخل سازمان</t>
  </si>
  <si>
    <t xml:space="preserve">اتاق هتل 4 ستاره در تبریز (اتاق ها بصورت فردی (یک تخته) پیش بینی گردد) </t>
  </si>
  <si>
    <t xml:space="preserve">تاق هتل 4 ستاره در شیراز (اتاق ها بصورت فردی (یک تخته) پیش بینی گردد) </t>
  </si>
  <si>
    <t xml:space="preserve">تاق هتل 4 ستاره در اهواز (اتاق ها بصورت فردی (یک تخته) پیش بینی گردد) </t>
  </si>
  <si>
    <t xml:space="preserve">اتاق هتل 4 ستاره در ارومیه (اتاق ها بصورت فردی (یک تخته) پیش بینی گردد) </t>
  </si>
  <si>
    <t xml:space="preserve">اتاق هتل 4 ستاره در شیراز (اتاق ها بصورت فردی (یک تخته) پیش بینی گردد) </t>
  </si>
  <si>
    <t xml:space="preserve">اتاق هتل 4 ستاره در اهواز (اتاق ها بصورت فردی (یک تخته) پیش بینی گردد) </t>
  </si>
  <si>
    <t xml:space="preserve">اتاق هتل 4 ستاره در اهواز (بصورت فردی (یک تخته) پیش بینی گردد) </t>
  </si>
  <si>
    <t xml:space="preserve">  اتاق هتل چهار ستاره در تبریز (اتاق ها بصورت فردی (یک اتاق برای هر نفر) پیش بینی گردد)
سالن هتل ظرفیت حدود 100 نفر برای برگزاری کارگاه داشته باشد</t>
  </si>
  <si>
    <t xml:space="preserve">نشست دبیرخانه ها </t>
  </si>
  <si>
    <t>تسهیلگر/ مربی (با هاهنگی کارفرما و مطابق ضوابط اعلامی)</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</si>
</sst>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 #,##0.00_-_ر_ي_ا_ل_ ;_ * #,##0.00\-_ر_ي_ا_ل_ ;_ * &quot;-&quot;??_-_ر_ي_ا_ل_ ;_ @_ "/>
    <numFmt numFmtId="166" formatCode="_ * #,##0_-_ر_ي_ا_ل_ ;_ * #,##0\-_ر_ي_ا_ل_ ;_ * &quot;-&quot;??_-_ر_ي_ا_ل_ ;_ @_ "/>
  </numFmts>
  <fonts count="31">
    <font>
      <sz val="11"/>
      <color theme="1"/>
      <name val="Calibri"/>
      <family val="2"/>
      <scheme val="minor"/>
    </font>
    <font>
      <sz val="11"/>
      <color theme="1"/>
      <name val="Calibri"/>
      <family val="2"/>
      <scheme val="minor"/>
    </font>
    <font>
      <b/>
      <sz val="12"/>
      <color theme="1"/>
      <name val="B Nazanin"/>
      <charset val="178"/>
    </font>
    <font>
      <b/>
      <sz val="11"/>
      <color theme="1"/>
      <name val="Calibri"/>
      <family val="2"/>
      <scheme val="minor"/>
    </font>
    <font>
      <b/>
      <sz val="11"/>
      <color theme="1"/>
      <name val="B Nazanin"/>
      <charset val="178"/>
    </font>
    <font>
      <b/>
      <sz val="12"/>
      <color theme="1"/>
      <name val="Calibri"/>
      <family val="2"/>
      <scheme val="minor"/>
    </font>
    <font>
      <sz val="11"/>
      <color theme="1"/>
      <name val="B Titr"/>
      <charset val="178"/>
    </font>
    <font>
      <b/>
      <sz val="14"/>
      <color theme="1"/>
      <name val="Calibri"/>
      <family val="2"/>
      <scheme val="minor"/>
    </font>
    <font>
      <b/>
      <sz val="12"/>
      <name val="B Nazanin"/>
      <charset val="178"/>
    </font>
    <font>
      <sz val="11"/>
      <color theme="1"/>
      <name val="Calibri"/>
      <family val="2"/>
      <charset val="178"/>
      <scheme val="minor"/>
    </font>
    <font>
      <sz val="12"/>
      <color theme="1"/>
      <name val="B Nazanin"/>
      <charset val="178"/>
    </font>
    <font>
      <b/>
      <sz val="14"/>
      <color theme="1"/>
      <name val="B Nazanin"/>
      <charset val="178"/>
    </font>
    <font>
      <b/>
      <sz val="12"/>
      <color theme="1"/>
      <name val="B Titr"/>
      <charset val="178"/>
    </font>
    <font>
      <b/>
      <sz val="11"/>
      <color theme="1"/>
      <name val="B Titr"/>
      <charset val="178"/>
    </font>
    <font>
      <sz val="14"/>
      <color theme="1"/>
      <name val="Calibri"/>
      <family val="2"/>
      <charset val="178"/>
      <scheme val="minor"/>
    </font>
    <font>
      <b/>
      <sz val="10"/>
      <color theme="1"/>
      <name val="B Nazanin"/>
      <charset val="178"/>
    </font>
    <font>
      <sz val="10"/>
      <color theme="1"/>
      <name val="Calibri"/>
      <family val="2"/>
      <scheme val="minor"/>
    </font>
    <font>
      <b/>
      <sz val="9"/>
      <color theme="1"/>
      <name val="B Nazanin"/>
      <charset val="178"/>
    </font>
    <font>
      <b/>
      <sz val="10"/>
      <color theme="1"/>
      <name val="Calibri"/>
      <family val="2"/>
      <scheme val="minor"/>
    </font>
    <font>
      <b/>
      <sz val="10"/>
      <color theme="1"/>
      <name val="B Titr"/>
      <charset val="178"/>
    </font>
    <font>
      <sz val="10"/>
      <color theme="1"/>
      <name val="Calibri"/>
      <family val="2"/>
      <charset val="178"/>
      <scheme val="minor"/>
    </font>
    <font>
      <sz val="9"/>
      <color theme="1"/>
      <name val="Calibri"/>
      <family val="2"/>
      <scheme val="minor"/>
    </font>
    <font>
      <sz val="9"/>
      <color theme="1"/>
      <name val="B Titr"/>
      <charset val="178"/>
    </font>
    <font>
      <b/>
      <sz val="9"/>
      <color theme="1"/>
      <name val="Calibri"/>
      <family val="2"/>
      <scheme val="minor"/>
    </font>
    <font>
      <b/>
      <sz val="9"/>
      <color theme="1"/>
      <name val="B Titr"/>
      <charset val="178"/>
    </font>
    <font>
      <sz val="9"/>
      <color theme="1"/>
      <name val="Calibri"/>
      <family val="2"/>
      <charset val="178"/>
      <scheme val="minor"/>
    </font>
    <font>
      <sz val="11"/>
      <color theme="1"/>
      <name val="B Nazanin"/>
      <charset val="178"/>
    </font>
    <font>
      <sz val="14"/>
      <color theme="1"/>
      <name val="B Nazanin"/>
      <charset val="178"/>
    </font>
    <font>
      <i/>
      <u/>
      <sz val="14"/>
      <color theme="1"/>
      <name val="B Nazanin"/>
      <charset val="178"/>
    </font>
    <font>
      <b/>
      <sz val="12"/>
      <color theme="1"/>
      <name val="Calibri"/>
      <scheme val="minor"/>
    </font>
    <font>
      <b/>
      <sz val="12"/>
      <color theme="1"/>
      <name val="B Nazanin"/>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cellStyleXfs>
  <cellXfs count="223">
    <xf numFmtId="0" fontId="0" fillId="0" borderId="0" xfId="0"/>
    <xf numFmtId="0" fontId="2" fillId="0" borderId="0" xfId="0" applyFont="1" applyFill="1" applyBorder="1" applyAlignment="1">
      <alignment horizontal="center" vertical="center" wrapText="1" readingOrder="2"/>
    </xf>
    <xf numFmtId="0" fontId="0" fillId="0" borderId="0" xfId="0" applyAlignment="1">
      <alignment readingOrder="2"/>
    </xf>
    <xf numFmtId="0" fontId="0" fillId="0" borderId="0" xfId="0" applyAlignment="1">
      <alignment wrapText="1"/>
    </xf>
    <xf numFmtId="164" fontId="5" fillId="2" borderId="0" xfId="1" applyNumberFormat="1" applyFont="1" applyFill="1" applyBorder="1" applyAlignment="1">
      <alignment horizontal="center" vertical="center"/>
    </xf>
    <xf numFmtId="164" fontId="0" fillId="0" borderId="0" xfId="0" applyNumberFormat="1"/>
    <xf numFmtId="0" fontId="0" fillId="0" borderId="1" xfId="0" applyBorder="1" applyAlignment="1">
      <alignment horizontal="center" vertical="center"/>
    </xf>
    <xf numFmtId="164" fontId="0" fillId="0" borderId="0" xfId="1" applyNumberFormat="1" applyFont="1" applyAlignment="1">
      <alignment vertical="center" readingOrder="1"/>
    </xf>
    <xf numFmtId="164" fontId="0" fillId="0" borderId="0" xfId="1" applyNumberFormat="1" applyFont="1"/>
    <xf numFmtId="164" fontId="0" fillId="0" borderId="0" xfId="0" applyNumberFormat="1" applyFill="1" applyAlignment="1">
      <alignment horizontal="center"/>
    </xf>
    <xf numFmtId="0" fontId="3" fillId="0" borderId="0" xfId="0" applyFont="1" applyAlignment="1">
      <alignment horizontal="right" vertical="center" wrapText="1" readingOrder="2"/>
    </xf>
    <xf numFmtId="0" fontId="3" fillId="0" borderId="0" xfId="0" applyFont="1" applyAlignment="1">
      <alignment horizontal="right" vertical="center" wrapText="1" readingOrder="2"/>
    </xf>
    <xf numFmtId="0" fontId="7" fillId="0" borderId="0" xfId="0" applyFont="1" applyAlignment="1">
      <alignment horizontal="center" vertical="center"/>
    </xf>
    <xf numFmtId="0" fontId="2" fillId="0" borderId="1" xfId="0" applyFont="1" applyFill="1" applyBorder="1" applyAlignment="1">
      <alignment horizontal="center" vertical="center" wrapText="1" readingOrder="2"/>
    </xf>
    <xf numFmtId="0" fontId="0" fillId="0" borderId="1" xfId="0" applyBorder="1" applyAlignment="1">
      <alignment vertical="center" wrapText="1" readingOrder="2"/>
    </xf>
    <xf numFmtId="164" fontId="0" fillId="0" borderId="1" xfId="1" applyNumberFormat="1" applyFont="1" applyBorder="1" applyAlignment="1">
      <alignment vertical="center" readingOrder="1"/>
    </xf>
    <xf numFmtId="164" fontId="0" fillId="0" borderId="1" xfId="1" applyNumberFormat="1" applyFont="1" applyBorder="1" applyAlignment="1">
      <alignment vertical="center" wrapText="1" readingOrder="1"/>
    </xf>
    <xf numFmtId="0" fontId="2" fillId="0" borderId="1" xfId="0" applyFont="1" applyBorder="1" applyAlignment="1">
      <alignment horizontal="center" vertical="center" wrapText="1" readingOrder="2"/>
    </xf>
    <xf numFmtId="0" fontId="3" fillId="0" borderId="1" xfId="0" applyFont="1" applyBorder="1" applyAlignment="1">
      <alignment horizontal="center" vertical="center" wrapText="1"/>
    </xf>
    <xf numFmtId="164" fontId="3" fillId="0" borderId="1" xfId="1" applyNumberFormat="1" applyFont="1" applyBorder="1" applyAlignment="1">
      <alignment horizontal="center" vertical="center"/>
    </xf>
    <xf numFmtId="0" fontId="4" fillId="0" borderId="1" xfId="0" applyFont="1" applyBorder="1" applyAlignment="1">
      <alignment horizontal="right" vertical="center" wrapText="1" readingOrder="2"/>
    </xf>
    <xf numFmtId="0" fontId="2" fillId="0" borderId="1" xfId="0" applyFont="1" applyBorder="1" applyAlignment="1">
      <alignment horizontal="right" vertical="center" wrapText="1" readingOrder="2"/>
    </xf>
    <xf numFmtId="0" fontId="8" fillId="0" borderId="1" xfId="0" applyFont="1" applyBorder="1" applyAlignment="1">
      <alignment horizontal="right" vertical="center" wrapText="1" readingOrder="2"/>
    </xf>
    <xf numFmtId="164" fontId="0" fillId="0" borderId="1" xfId="1" applyNumberFormat="1" applyFont="1" applyBorder="1" applyAlignment="1">
      <alignment horizontal="right" vertical="center" readingOrder="1"/>
    </xf>
    <xf numFmtId="0" fontId="3" fillId="5" borderId="1" xfId="0" applyFont="1" applyFill="1" applyBorder="1" applyAlignment="1">
      <alignment horizontal="center" vertical="center" wrapText="1"/>
    </xf>
    <xf numFmtId="0" fontId="0" fillId="0" borderId="1" xfId="0" applyBorder="1" applyAlignment="1">
      <alignment wrapText="1" readingOrder="2"/>
    </xf>
    <xf numFmtId="0" fontId="0" fillId="0" borderId="1" xfId="0" applyBorder="1"/>
    <xf numFmtId="0" fontId="11" fillId="0" borderId="1" xfId="0" applyFont="1" applyBorder="1" applyAlignment="1">
      <alignment horizontal="center" vertical="center" wrapText="1" readingOrder="2"/>
    </xf>
    <xf numFmtId="0" fontId="3" fillId="0" borderId="0" xfId="0" applyFont="1" applyAlignment="1">
      <alignment horizontal="right" vertical="center" wrapText="1" readingOrder="2"/>
    </xf>
    <xf numFmtId="164" fontId="0" fillId="0" borderId="1" xfId="1" applyNumberFormat="1" applyFont="1" applyBorder="1" applyAlignment="1">
      <alignment vertical="center" readingOrder="2"/>
    </xf>
    <xf numFmtId="164" fontId="0" fillId="0" borderId="1" xfId="1" applyNumberFormat="1" applyFont="1" applyBorder="1" applyAlignment="1">
      <alignment horizontal="right" vertical="center" readingOrder="2"/>
    </xf>
    <xf numFmtId="164" fontId="0" fillId="0" borderId="1" xfId="1" applyNumberFormat="1" applyFont="1" applyBorder="1" applyAlignment="1">
      <alignment horizontal="right" vertical="center" wrapText="1"/>
    </xf>
    <xf numFmtId="164" fontId="0" fillId="0" borderId="1" xfId="1" applyNumberFormat="1" applyFont="1" applyBorder="1" applyAlignment="1">
      <alignment horizontal="right" vertical="center" wrapText="1" readingOrder="2"/>
    </xf>
    <xf numFmtId="0" fontId="2" fillId="0" borderId="2" xfId="0" applyFont="1" applyFill="1" applyBorder="1" applyAlignment="1">
      <alignment horizontal="center" vertical="center" wrapText="1" readingOrder="2"/>
    </xf>
    <xf numFmtId="0" fontId="2" fillId="0" borderId="10" xfId="0" applyFont="1" applyBorder="1" applyAlignment="1">
      <alignment horizontal="center" vertical="center" wrapText="1" readingOrder="2"/>
    </xf>
    <xf numFmtId="0" fontId="2" fillId="0" borderId="11" xfId="0" applyFont="1" applyBorder="1" applyAlignment="1">
      <alignment horizontal="center" vertical="center" wrapText="1" readingOrder="2"/>
    </xf>
    <xf numFmtId="0" fontId="2" fillId="0" borderId="2" xfId="0" applyFont="1" applyBorder="1" applyAlignment="1">
      <alignment horizontal="center" vertical="center" wrapText="1" readingOrder="2"/>
    </xf>
    <xf numFmtId="0" fontId="3" fillId="0" borderId="12" xfId="0" applyFont="1" applyBorder="1" applyAlignment="1">
      <alignment horizontal="center" vertical="center" wrapText="1"/>
    </xf>
    <xf numFmtId="164" fontId="3" fillId="0" borderId="13" xfId="1" applyNumberFormat="1" applyFont="1" applyBorder="1" applyAlignment="1">
      <alignment horizontal="center" vertical="center"/>
    </xf>
    <xf numFmtId="0" fontId="2" fillId="0" borderId="13" xfId="0" applyFont="1" applyFill="1" applyBorder="1" applyAlignment="1">
      <alignment horizontal="center" vertical="center" wrapText="1" readingOrder="2"/>
    </xf>
    <xf numFmtId="0" fontId="2" fillId="0" borderId="0" xfId="0" applyFont="1" applyFill="1" applyBorder="1" applyAlignment="1">
      <alignment horizontal="right" vertical="center" wrapText="1" readingOrder="2"/>
    </xf>
    <xf numFmtId="0" fontId="4" fillId="0" borderId="12" xfId="0" applyFont="1" applyBorder="1" applyAlignment="1">
      <alignment horizontal="center" vertical="center" wrapText="1" readingOrder="2"/>
    </xf>
    <xf numFmtId="0" fontId="3" fillId="0" borderId="14" xfId="0" applyFont="1" applyBorder="1" applyAlignment="1">
      <alignment horizontal="center" vertical="center" wrapText="1"/>
    </xf>
    <xf numFmtId="164" fontId="3" fillId="0" borderId="2" xfId="1" applyNumberFormat="1" applyFont="1" applyBorder="1" applyAlignment="1">
      <alignment horizontal="center" vertical="center"/>
    </xf>
    <xf numFmtId="164" fontId="3" fillId="0" borderId="4" xfId="1" applyNumberFormat="1" applyFont="1" applyBorder="1" applyAlignment="1">
      <alignment horizontal="center" vertical="center"/>
    </xf>
    <xf numFmtId="164" fontId="3" fillId="0" borderId="12" xfId="1" applyNumberFormat="1" applyFont="1" applyBorder="1" applyAlignment="1">
      <alignment horizontal="center" vertical="center"/>
    </xf>
    <xf numFmtId="164" fontId="0" fillId="0" borderId="7" xfId="1" applyNumberFormat="1" applyFont="1" applyFill="1" applyBorder="1" applyAlignment="1">
      <alignment vertical="center" wrapText="1" readingOrder="1"/>
    </xf>
    <xf numFmtId="164" fontId="0" fillId="0" borderId="2" xfId="1" applyNumberFormat="1" applyFont="1" applyFill="1" applyBorder="1" applyAlignment="1">
      <alignment vertical="center" wrapText="1" readingOrder="1"/>
    </xf>
    <xf numFmtId="164" fontId="0" fillId="0" borderId="2" xfId="1" applyNumberFormat="1" applyFont="1" applyBorder="1" applyAlignment="1">
      <alignment vertical="center" wrapText="1" readingOrder="1"/>
    </xf>
    <xf numFmtId="0" fontId="0" fillId="0" borderId="15" xfId="0" applyBorder="1" applyAlignment="1">
      <alignment vertical="center"/>
    </xf>
    <xf numFmtId="0" fontId="0" fillId="0" borderId="0" xfId="0" applyAlignment="1">
      <alignment vertical="center" wrapText="1" readingOrder="2"/>
    </xf>
    <xf numFmtId="164" fontId="0" fillId="0" borderId="16" xfId="1" applyNumberFormat="1" applyFont="1" applyFill="1" applyBorder="1" applyAlignment="1">
      <alignment vertical="center" wrapText="1" readingOrder="1"/>
    </xf>
    <xf numFmtId="164" fontId="0" fillId="0" borderId="8" xfId="1" applyNumberFormat="1" applyFont="1" applyFill="1" applyBorder="1" applyAlignment="1">
      <alignment vertical="center" wrapText="1" readingOrder="1"/>
    </xf>
    <xf numFmtId="164" fontId="0" fillId="0" borderId="8" xfId="1" applyNumberFormat="1" applyFont="1" applyBorder="1" applyAlignment="1">
      <alignment vertical="center" wrapText="1" readingOrder="1"/>
    </xf>
    <xf numFmtId="0" fontId="0" fillId="0" borderId="17" xfId="0" applyBorder="1" applyAlignment="1">
      <alignment vertical="center"/>
    </xf>
    <xf numFmtId="164" fontId="0" fillId="0" borderId="16" xfId="1" applyNumberFormat="1" applyFont="1" applyBorder="1" applyAlignment="1">
      <alignment vertical="center" wrapText="1" readingOrder="1"/>
    </xf>
    <xf numFmtId="0" fontId="0" fillId="0" borderId="0" xfId="0" applyAlignment="1">
      <alignment wrapText="1" readingOrder="2"/>
    </xf>
    <xf numFmtId="0" fontId="13" fillId="0" borderId="18" xfId="0" applyFont="1" applyBorder="1" applyAlignment="1">
      <alignment horizontal="center" vertical="center"/>
    </xf>
    <xf numFmtId="164" fontId="5" fillId="0" borderId="18" xfId="1" applyNumberFormat="1" applyFont="1" applyBorder="1" applyAlignment="1">
      <alignment horizontal="center" vertical="center"/>
    </xf>
    <xf numFmtId="0" fontId="0" fillId="0" borderId="5" xfId="0" applyBorder="1" applyAlignment="1">
      <alignment horizontal="center" vertical="center"/>
    </xf>
    <xf numFmtId="0" fontId="0" fillId="0" borderId="5" xfId="0" applyBorder="1"/>
    <xf numFmtId="0" fontId="13" fillId="0" borderId="3" xfId="0" applyFont="1" applyBorder="1" applyAlignment="1">
      <alignment horizontal="center" vertical="center"/>
    </xf>
    <xf numFmtId="164" fontId="5" fillId="0" borderId="3" xfId="1" applyNumberFormat="1" applyFont="1" applyBorder="1" applyAlignment="1">
      <alignment horizontal="center" vertical="center"/>
    </xf>
    <xf numFmtId="164" fontId="0" fillId="0" borderId="0" xfId="0" applyNumberFormat="1" applyAlignment="1">
      <alignment wrapText="1"/>
    </xf>
    <xf numFmtId="0" fontId="3" fillId="0" borderId="0" xfId="0" applyFont="1" applyAlignment="1">
      <alignment vertical="center" wrapText="1" readingOrder="2"/>
    </xf>
    <xf numFmtId="164" fontId="7" fillId="0" borderId="0" xfId="0" applyNumberFormat="1" applyFont="1" applyFill="1" applyAlignment="1">
      <alignment horizontal="center"/>
    </xf>
    <xf numFmtId="0" fontId="3" fillId="0" borderId="0" xfId="0" applyFont="1" applyFill="1" applyAlignment="1">
      <alignment vertical="center" wrapText="1" readingOrder="2"/>
    </xf>
    <xf numFmtId="0" fontId="0" fillId="0" borderId="0" xfId="0" applyFill="1" applyAlignment="1">
      <alignment horizontal="center"/>
    </xf>
    <xf numFmtId="166" fontId="0" fillId="0" borderId="19" xfId="1" applyNumberFormat="1" applyFont="1" applyBorder="1" applyAlignment="1">
      <alignment horizontal="center" vertical="center"/>
    </xf>
    <xf numFmtId="166" fontId="14" fillId="0" borderId="1" xfId="1" applyNumberFormat="1" applyFont="1" applyBorder="1" applyAlignment="1">
      <alignment horizontal="center" vertical="center"/>
    </xf>
    <xf numFmtId="166" fontId="0" fillId="0" borderId="1" xfId="1" applyNumberFormat="1" applyFont="1" applyBorder="1" applyAlignment="1">
      <alignment horizontal="center" vertical="center"/>
    </xf>
    <xf numFmtId="166" fontId="0" fillId="2" borderId="1" xfId="1" applyNumberFormat="1" applyFont="1" applyFill="1" applyBorder="1" applyAlignment="1">
      <alignment horizontal="center" vertical="center"/>
    </xf>
    <xf numFmtId="9" fontId="0" fillId="0" borderId="1" xfId="4" applyFont="1" applyFill="1" applyBorder="1" applyAlignment="1">
      <alignment horizontal="center" vertical="center"/>
    </xf>
    <xf numFmtId="166" fontId="0" fillId="0" borderId="1" xfId="1" applyNumberFormat="1" applyFont="1" applyFill="1" applyBorder="1" applyAlignment="1">
      <alignment horizontal="center" vertical="center"/>
    </xf>
    <xf numFmtId="10" fontId="0" fillId="0" borderId="1" xfId="4" applyNumberFormat="1" applyFont="1" applyBorder="1" applyAlignment="1">
      <alignment horizontal="center" vertical="center"/>
    </xf>
    <xf numFmtId="9" fontId="0" fillId="0" borderId="1" xfId="4" applyFont="1" applyBorder="1" applyAlignment="1">
      <alignment horizontal="center" vertical="center"/>
    </xf>
    <xf numFmtId="166" fontId="0" fillId="3" borderId="1" xfId="1" applyNumberFormat="1" applyFont="1" applyFill="1" applyBorder="1" applyAlignment="1">
      <alignment horizontal="center" vertical="center"/>
    </xf>
    <xf numFmtId="166" fontId="0" fillId="4" borderId="1" xfId="1" applyNumberFormat="1" applyFont="1" applyFill="1" applyBorder="1" applyAlignment="1">
      <alignment horizontal="center" vertical="center"/>
    </xf>
    <xf numFmtId="0" fontId="0" fillId="0" borderId="0" xfId="0" applyFill="1"/>
    <xf numFmtId="164" fontId="0" fillId="0" borderId="0" xfId="1" applyNumberFormat="1" applyFont="1" applyFill="1"/>
    <xf numFmtId="0" fontId="0" fillId="0" borderId="0" xfId="0" applyFill="1" applyAlignment="1">
      <alignment readingOrder="2"/>
    </xf>
    <xf numFmtId="0" fontId="2" fillId="2" borderId="0" xfId="0" applyFont="1" applyFill="1" applyBorder="1" applyAlignment="1">
      <alignment horizontal="center" vertical="center" wrapText="1" readingOrder="2"/>
    </xf>
    <xf numFmtId="164" fontId="0" fillId="0" borderId="1" xfId="1" applyNumberFormat="1" applyFont="1" applyBorder="1" applyAlignment="1">
      <alignment vertical="center" wrapText="1" readingOrder="2"/>
    </xf>
    <xf numFmtId="43" fontId="0" fillId="0" borderId="1" xfId="1" applyNumberFormat="1" applyFont="1" applyBorder="1" applyAlignment="1">
      <alignment horizontal="center" vertical="center"/>
    </xf>
    <xf numFmtId="0" fontId="15" fillId="0" borderId="11" xfId="0" applyFont="1" applyBorder="1" applyAlignment="1">
      <alignment horizontal="center" vertical="center" wrapText="1" readingOrder="2"/>
    </xf>
    <xf numFmtId="0" fontId="15" fillId="0" borderId="12" xfId="0" applyFont="1" applyBorder="1" applyAlignment="1">
      <alignment horizontal="center" vertical="center" wrapText="1" readingOrder="2"/>
    </xf>
    <xf numFmtId="166" fontId="16" fillId="0" borderId="1" xfId="1" applyNumberFormat="1" applyFont="1" applyBorder="1" applyAlignment="1">
      <alignment horizontal="center" vertical="center"/>
    </xf>
    <xf numFmtId="166" fontId="16" fillId="2" borderId="1" xfId="1" applyNumberFormat="1" applyFont="1" applyFill="1" applyBorder="1" applyAlignment="1">
      <alignment horizontal="center" vertical="center"/>
    </xf>
    <xf numFmtId="0" fontId="17" fillId="0" borderId="12" xfId="0" applyFont="1" applyBorder="1" applyAlignment="1">
      <alignment horizontal="center" vertical="center" wrapText="1" readingOrder="2"/>
    </xf>
    <xf numFmtId="0" fontId="15" fillId="0" borderId="10" xfId="0" applyFont="1" applyBorder="1" applyAlignment="1">
      <alignment horizontal="center" vertical="center" wrapText="1" readingOrder="2"/>
    </xf>
    <xf numFmtId="0" fontId="15" fillId="0" borderId="2" xfId="0" applyFont="1" applyBorder="1" applyAlignment="1">
      <alignment horizontal="center" vertical="center" wrapText="1" readingOrder="2"/>
    </xf>
    <xf numFmtId="0" fontId="15" fillId="0" borderId="2" xfId="0" applyFont="1" applyFill="1" applyBorder="1" applyAlignment="1">
      <alignment horizontal="center" vertical="center" wrapText="1" readingOrder="2"/>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164" fontId="18" fillId="0" borderId="2" xfId="1" applyNumberFormat="1" applyFont="1" applyBorder="1" applyAlignment="1">
      <alignment horizontal="center" vertical="center"/>
    </xf>
    <xf numFmtId="164" fontId="18" fillId="0" borderId="4" xfId="1" applyNumberFormat="1" applyFont="1" applyBorder="1" applyAlignment="1">
      <alignment horizontal="center" vertical="center"/>
    </xf>
    <xf numFmtId="164" fontId="18" fillId="0" borderId="12" xfId="1" applyNumberFormat="1" applyFont="1" applyBorder="1" applyAlignment="1">
      <alignment horizontal="center" vertical="center"/>
    </xf>
    <xf numFmtId="164" fontId="18" fillId="0" borderId="13" xfId="1" applyNumberFormat="1" applyFont="1" applyBorder="1" applyAlignment="1">
      <alignment horizontal="center" vertical="center"/>
    </xf>
    <xf numFmtId="0" fontId="19" fillId="0" borderId="18" xfId="0" applyFont="1" applyBorder="1" applyAlignment="1">
      <alignment horizontal="center" vertical="center"/>
    </xf>
    <xf numFmtId="164" fontId="18" fillId="0" borderId="18" xfId="1" applyNumberFormat="1" applyFont="1" applyBorder="1" applyAlignment="1">
      <alignment horizontal="center" vertical="center"/>
    </xf>
    <xf numFmtId="0" fontId="16" fillId="0" borderId="5" xfId="0" applyFont="1" applyBorder="1" applyAlignment="1">
      <alignment horizontal="center" vertical="center"/>
    </xf>
    <xf numFmtId="0" fontId="19" fillId="0" borderId="3" xfId="0" applyFont="1" applyBorder="1" applyAlignment="1">
      <alignment horizontal="center" vertical="center"/>
    </xf>
    <xf numFmtId="164" fontId="18" fillId="0" borderId="3" xfId="1" applyNumberFormat="1"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wrapText="1"/>
    </xf>
    <xf numFmtId="164" fontId="16" fillId="0" borderId="0" xfId="0" applyNumberFormat="1" applyFont="1" applyAlignment="1">
      <alignment wrapText="1"/>
    </xf>
    <xf numFmtId="164" fontId="18" fillId="2" borderId="0" xfId="1" applyNumberFormat="1" applyFont="1" applyFill="1" applyBorder="1" applyAlignment="1">
      <alignment horizontal="center" vertical="center"/>
    </xf>
    <xf numFmtId="0" fontId="18" fillId="0" borderId="0" xfId="0" applyFont="1" applyAlignment="1">
      <alignment vertical="center" wrapText="1" readingOrder="2"/>
    </xf>
    <xf numFmtId="0" fontId="16" fillId="0" borderId="0" xfId="0" applyFont="1" applyFill="1"/>
    <xf numFmtId="164" fontId="16" fillId="0" borderId="0" xfId="1" applyNumberFormat="1" applyFont="1" applyFill="1"/>
    <xf numFmtId="164" fontId="16" fillId="0" borderId="0" xfId="0" applyNumberFormat="1" applyFont="1" applyFill="1" applyAlignment="1">
      <alignment horizontal="center"/>
    </xf>
    <xf numFmtId="164" fontId="18" fillId="0" borderId="0" xfId="0" applyNumberFormat="1" applyFont="1" applyFill="1" applyAlignment="1">
      <alignment horizontal="center"/>
    </xf>
    <xf numFmtId="0" fontId="18" fillId="0" borderId="0" xfId="0" applyFont="1" applyFill="1" applyAlignment="1">
      <alignment vertical="center" wrapText="1" readingOrder="2"/>
    </xf>
    <xf numFmtId="0" fontId="16" fillId="0" borderId="0" xfId="0" applyFont="1"/>
    <xf numFmtId="166" fontId="16" fillId="0" borderId="19" xfId="1" applyNumberFormat="1" applyFont="1" applyBorder="1" applyAlignment="1">
      <alignment horizontal="center" vertical="center"/>
    </xf>
    <xf numFmtId="166" fontId="20" fillId="0" borderId="1" xfId="1" applyNumberFormat="1" applyFont="1" applyBorder="1" applyAlignment="1">
      <alignment horizontal="center" vertical="center"/>
    </xf>
    <xf numFmtId="9" fontId="16" fillId="0" borderId="1" xfId="4" applyFont="1" applyFill="1" applyBorder="1" applyAlignment="1">
      <alignment horizontal="center" vertical="center"/>
    </xf>
    <xf numFmtId="166" fontId="16" fillId="0" borderId="1" xfId="1" applyNumberFormat="1" applyFont="1" applyFill="1" applyBorder="1" applyAlignment="1">
      <alignment horizontal="center" vertical="center"/>
    </xf>
    <xf numFmtId="10" fontId="16" fillId="0" borderId="1" xfId="4" applyNumberFormat="1" applyFont="1" applyBorder="1" applyAlignment="1">
      <alignment horizontal="center" vertical="center"/>
    </xf>
    <xf numFmtId="9" fontId="16" fillId="0" borderId="1" xfId="4" applyFont="1" applyBorder="1" applyAlignment="1">
      <alignment horizontal="center" vertical="center"/>
    </xf>
    <xf numFmtId="166" fontId="16" fillId="3" borderId="1" xfId="1" applyNumberFormat="1" applyFont="1" applyFill="1" applyBorder="1" applyAlignment="1">
      <alignment horizontal="center" vertical="center"/>
    </xf>
    <xf numFmtId="166" fontId="16" fillId="4" borderId="1" xfId="1" applyNumberFormat="1" applyFont="1" applyFill="1" applyBorder="1" applyAlignment="1">
      <alignment horizontal="center" vertical="center"/>
    </xf>
    <xf numFmtId="0" fontId="21" fillId="0" borderId="0" xfId="0" applyFont="1"/>
    <xf numFmtId="0" fontId="21" fillId="0" borderId="0" xfId="0" applyFont="1" applyAlignment="1">
      <alignment readingOrder="2"/>
    </xf>
    <xf numFmtId="0" fontId="17" fillId="0" borderId="10" xfId="0" applyFont="1" applyBorder="1" applyAlignment="1">
      <alignment horizontal="center" vertical="center" wrapText="1" readingOrder="2"/>
    </xf>
    <xf numFmtId="0" fontId="17" fillId="0" borderId="11" xfId="0" applyFont="1" applyBorder="1" applyAlignment="1">
      <alignment horizontal="center" vertical="center" wrapText="1" readingOrder="2"/>
    </xf>
    <xf numFmtId="0" fontId="17" fillId="0" borderId="2" xfId="0" applyFont="1" applyBorder="1" applyAlignment="1">
      <alignment horizontal="center" vertical="center" wrapText="1" readingOrder="2"/>
    </xf>
    <xf numFmtId="0" fontId="17" fillId="0" borderId="2" xfId="0" applyFont="1" applyFill="1" applyBorder="1" applyAlignment="1">
      <alignment horizontal="center" vertical="center" wrapText="1" readingOrder="2"/>
    </xf>
    <xf numFmtId="0" fontId="17" fillId="0" borderId="0" xfId="0" applyFont="1" applyFill="1" applyBorder="1" applyAlignment="1">
      <alignment horizontal="center" vertical="center" wrapText="1" readingOrder="2"/>
    </xf>
    <xf numFmtId="0" fontId="23" fillId="0" borderId="12" xfId="0" applyFont="1" applyBorder="1" applyAlignment="1">
      <alignment horizontal="center" vertical="center" wrapText="1"/>
    </xf>
    <xf numFmtId="0" fontId="23" fillId="0" borderId="14" xfId="0" applyFont="1" applyBorder="1" applyAlignment="1">
      <alignment horizontal="center" vertical="center" wrapText="1"/>
    </xf>
    <xf numFmtId="164" fontId="23" fillId="0" borderId="2" xfId="1" applyNumberFormat="1" applyFont="1" applyBorder="1" applyAlignment="1">
      <alignment horizontal="center" vertical="center"/>
    </xf>
    <xf numFmtId="164" fontId="23" fillId="0" borderId="4" xfId="1" applyNumberFormat="1" applyFont="1" applyBorder="1" applyAlignment="1">
      <alignment horizontal="center" vertical="center"/>
    </xf>
    <xf numFmtId="164" fontId="23" fillId="0" borderId="12" xfId="1" applyNumberFormat="1" applyFont="1" applyBorder="1" applyAlignment="1">
      <alignment horizontal="center" vertical="center"/>
    </xf>
    <xf numFmtId="0" fontId="21" fillId="0" borderId="0" xfId="0" applyFont="1" applyAlignment="1">
      <alignment vertical="center" wrapText="1" readingOrder="2"/>
    </xf>
    <xf numFmtId="164" fontId="21" fillId="0" borderId="0" xfId="1" applyNumberFormat="1" applyFont="1" applyAlignment="1">
      <alignment vertical="center" readingOrder="1"/>
    </xf>
    <xf numFmtId="0" fontId="21" fillId="0" borderId="0" xfId="0" applyFont="1" applyAlignment="1">
      <alignment wrapText="1" readingOrder="2"/>
    </xf>
    <xf numFmtId="0" fontId="24" fillId="0" borderId="18" xfId="0" applyFont="1" applyBorder="1" applyAlignment="1">
      <alignment horizontal="center" vertical="center"/>
    </xf>
    <xf numFmtId="164" fontId="23" fillId="0" borderId="18" xfId="1" applyNumberFormat="1" applyFont="1" applyBorder="1" applyAlignment="1">
      <alignment horizontal="center" vertical="center"/>
    </xf>
    <xf numFmtId="0" fontId="21" fillId="0" borderId="5" xfId="0" applyFont="1" applyBorder="1" applyAlignment="1">
      <alignment horizontal="center" vertical="center"/>
    </xf>
    <xf numFmtId="0" fontId="24" fillId="0" borderId="3" xfId="0" applyFont="1" applyBorder="1" applyAlignment="1">
      <alignment horizontal="center" vertical="center"/>
    </xf>
    <xf numFmtId="164" fontId="23" fillId="0" borderId="3" xfId="1" applyNumberFormat="1" applyFont="1" applyBorder="1" applyAlignment="1">
      <alignment horizontal="center" vertical="center"/>
    </xf>
    <xf numFmtId="0" fontId="21" fillId="0" borderId="1" xfId="0" applyFont="1" applyBorder="1" applyAlignment="1">
      <alignment horizontal="center" vertical="center"/>
    </xf>
    <xf numFmtId="0" fontId="21" fillId="0" borderId="0" xfId="0" applyFont="1" applyAlignment="1">
      <alignment wrapText="1"/>
    </xf>
    <xf numFmtId="164" fontId="21" fillId="0" borderId="0" xfId="0" applyNumberFormat="1" applyFont="1" applyAlignment="1">
      <alignment wrapText="1"/>
    </xf>
    <xf numFmtId="164" fontId="23" fillId="2" borderId="0" xfId="1" applyNumberFormat="1" applyFont="1" applyFill="1" applyBorder="1" applyAlignment="1">
      <alignment horizontal="center" vertical="center"/>
    </xf>
    <xf numFmtId="0" fontId="23" fillId="0" borderId="0" xfId="0" applyFont="1" applyAlignment="1">
      <alignment vertical="center" wrapText="1" readingOrder="2"/>
    </xf>
    <xf numFmtId="0" fontId="21" fillId="0" borderId="0" xfId="0" applyFont="1" applyFill="1"/>
    <xf numFmtId="164" fontId="21" fillId="0" borderId="0" xfId="1" applyNumberFormat="1" applyFont="1" applyFill="1"/>
    <xf numFmtId="164" fontId="21" fillId="0" borderId="0" xfId="0" applyNumberFormat="1" applyFont="1" applyFill="1" applyAlignment="1">
      <alignment horizontal="center"/>
    </xf>
    <xf numFmtId="164" fontId="23" fillId="0" borderId="0" xfId="0" applyNumberFormat="1" applyFont="1" applyFill="1" applyAlignment="1">
      <alignment horizontal="center"/>
    </xf>
    <xf numFmtId="0" fontId="23" fillId="0" borderId="0" xfId="0" applyFont="1" applyFill="1" applyAlignment="1">
      <alignment vertical="center" wrapText="1" readingOrder="2"/>
    </xf>
    <xf numFmtId="0" fontId="21" fillId="0" borderId="0" xfId="0" applyFont="1" applyFill="1" applyAlignment="1">
      <alignment readingOrder="2"/>
    </xf>
    <xf numFmtId="166" fontId="21" fillId="0" borderId="19" xfId="1" applyNumberFormat="1" applyFont="1" applyBorder="1" applyAlignment="1">
      <alignment horizontal="center" vertical="center"/>
    </xf>
    <xf numFmtId="166" fontId="25" fillId="0" borderId="1" xfId="1" applyNumberFormat="1" applyFont="1" applyBorder="1" applyAlignment="1">
      <alignment horizontal="center" vertical="center"/>
    </xf>
    <xf numFmtId="166" fontId="21" fillId="0" borderId="1" xfId="1" applyNumberFormat="1" applyFont="1" applyBorder="1" applyAlignment="1">
      <alignment horizontal="center" vertical="center"/>
    </xf>
    <xf numFmtId="166" fontId="21" fillId="2" borderId="1" xfId="1" applyNumberFormat="1" applyFont="1" applyFill="1" applyBorder="1" applyAlignment="1">
      <alignment horizontal="center" vertical="center"/>
    </xf>
    <xf numFmtId="9" fontId="21" fillId="0" borderId="1" xfId="4" applyFont="1" applyFill="1" applyBorder="1" applyAlignment="1">
      <alignment horizontal="center" vertical="center"/>
    </xf>
    <xf numFmtId="166" fontId="21" fillId="0" borderId="1" xfId="1" applyNumberFormat="1" applyFont="1" applyFill="1" applyBorder="1" applyAlignment="1">
      <alignment horizontal="center" vertical="center"/>
    </xf>
    <xf numFmtId="10" fontId="21" fillId="0" borderId="1" xfId="4" applyNumberFormat="1" applyFont="1" applyBorder="1" applyAlignment="1">
      <alignment horizontal="center" vertical="center"/>
    </xf>
    <xf numFmtId="9" fontId="21" fillId="0" borderId="1" xfId="4" applyFont="1" applyBorder="1" applyAlignment="1">
      <alignment horizontal="center" vertical="center"/>
    </xf>
    <xf numFmtId="166" fontId="21" fillId="3" borderId="1" xfId="1" applyNumberFormat="1" applyFont="1" applyFill="1" applyBorder="1" applyAlignment="1">
      <alignment horizontal="center" vertical="center"/>
    </xf>
    <xf numFmtId="166" fontId="21" fillId="4" borderId="1" xfId="1" applyNumberFormat="1" applyFont="1" applyFill="1" applyBorder="1" applyAlignment="1">
      <alignment horizontal="center" vertical="center"/>
    </xf>
    <xf numFmtId="0" fontId="17" fillId="2" borderId="0" xfId="0" applyFont="1" applyFill="1" applyBorder="1" applyAlignment="1">
      <alignment horizontal="center" vertical="center" wrapText="1" readingOrder="2"/>
    </xf>
    <xf numFmtId="0" fontId="0" fillId="2" borderId="0" xfId="0" applyFill="1"/>
    <xf numFmtId="0" fontId="0" fillId="5" borderId="0" xfId="0" applyFill="1" applyAlignment="1">
      <alignment readingOrder="2"/>
    </xf>
    <xf numFmtId="0" fontId="2" fillId="5" borderId="0" xfId="0" applyFont="1" applyFill="1" applyBorder="1" applyAlignment="1">
      <alignment horizontal="center" vertical="center" wrapText="1" readingOrder="2"/>
    </xf>
    <xf numFmtId="0" fontId="0" fillId="5" borderId="0" xfId="0" applyFill="1" applyAlignment="1">
      <alignment vertical="center" wrapText="1" readingOrder="2"/>
    </xf>
    <xf numFmtId="0" fontId="2" fillId="6"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right" vertical="center"/>
    </xf>
    <xf numFmtId="3" fontId="5" fillId="0" borderId="1" xfId="0" applyNumberFormat="1" applyFont="1" applyBorder="1" applyAlignment="1">
      <alignment horizontal="center" vertical="center"/>
    </xf>
    <xf numFmtId="0" fontId="2" fillId="0" borderId="1" xfId="0" applyFont="1" applyBorder="1" applyAlignment="1">
      <alignment horizontal="right" vertical="center" wrapText="1"/>
    </xf>
    <xf numFmtId="0" fontId="26" fillId="0" borderId="1" xfId="0" applyFont="1" applyBorder="1"/>
    <xf numFmtId="0" fontId="26" fillId="0" borderId="1" xfId="0" applyFont="1" applyBorder="1" applyAlignment="1">
      <alignment horizontal="center" vertical="center"/>
    </xf>
    <xf numFmtId="3" fontId="3" fillId="0" borderId="1" xfId="0" applyNumberFormat="1" applyFont="1" applyBorder="1" applyAlignment="1">
      <alignment horizontal="center" vertical="center"/>
    </xf>
    <xf numFmtId="166" fontId="26" fillId="0" borderId="1" xfId="2" applyNumberFormat="1" applyFont="1" applyBorder="1" applyAlignment="1">
      <alignment horizontal="right" vertical="center" wrapText="1"/>
    </xf>
    <xf numFmtId="9" fontId="26" fillId="0" borderId="1" xfId="3" applyFont="1" applyFill="1" applyBorder="1" applyAlignment="1">
      <alignment horizontal="center" vertical="center"/>
    </xf>
    <xf numFmtId="166" fontId="0" fillId="2" borderId="1" xfId="2" applyNumberFormat="1" applyFont="1" applyFill="1" applyBorder="1" applyAlignment="1">
      <alignment horizontal="center" vertical="center"/>
    </xf>
    <xf numFmtId="166" fontId="26" fillId="0" borderId="1" xfId="2" applyNumberFormat="1" applyFont="1" applyBorder="1" applyAlignment="1">
      <alignment horizontal="center" vertical="center"/>
    </xf>
    <xf numFmtId="166" fontId="26" fillId="0" borderId="1" xfId="2" applyNumberFormat="1" applyFont="1" applyFill="1" applyBorder="1" applyAlignment="1">
      <alignment horizontal="center" vertical="center"/>
    </xf>
    <xf numFmtId="166" fontId="0" fillId="0" borderId="1" xfId="2" applyNumberFormat="1" applyFont="1" applyBorder="1" applyAlignment="1">
      <alignment horizontal="center" vertical="center"/>
    </xf>
    <xf numFmtId="166" fontId="26" fillId="7" borderId="1" xfId="2" applyNumberFormat="1" applyFont="1" applyFill="1" applyBorder="1" applyAlignment="1">
      <alignment horizontal="center" vertical="center"/>
    </xf>
    <xf numFmtId="9" fontId="26" fillId="7" borderId="1" xfId="3" applyFont="1" applyFill="1" applyBorder="1" applyAlignment="1">
      <alignment horizontal="center" vertical="center"/>
    </xf>
    <xf numFmtId="43" fontId="0" fillId="7" borderId="1" xfId="2" applyNumberFormat="1" applyFont="1" applyFill="1" applyBorder="1" applyAlignment="1">
      <alignment horizontal="center" vertical="center"/>
    </xf>
    <xf numFmtId="10" fontId="26" fillId="7" borderId="1" xfId="3" applyNumberFormat="1" applyFont="1" applyFill="1" applyBorder="1" applyAlignment="1">
      <alignment horizontal="center" vertical="center"/>
    </xf>
    <xf numFmtId="166" fontId="0" fillId="7" borderId="1" xfId="2" applyNumberFormat="1" applyFont="1" applyFill="1" applyBorder="1" applyAlignment="1">
      <alignment horizontal="center" vertical="center"/>
    </xf>
    <xf numFmtId="166" fontId="4" fillId="0" borderId="1" xfId="2" applyNumberFormat="1" applyFont="1" applyBorder="1" applyAlignment="1">
      <alignment horizontal="center" vertical="center"/>
    </xf>
    <xf numFmtId="166" fontId="11" fillId="0" borderId="1" xfId="2" applyNumberFormat="1" applyFont="1" applyBorder="1" applyAlignment="1">
      <alignment horizontal="right" vertical="center"/>
    </xf>
    <xf numFmtId="166" fontId="3" fillId="4" borderId="1" xfId="2" applyNumberFormat="1" applyFont="1" applyFill="1" applyBorder="1" applyAlignment="1">
      <alignment horizontal="center" vertical="center"/>
    </xf>
    <xf numFmtId="166" fontId="11" fillId="0" borderId="1" xfId="2" applyNumberFormat="1" applyFont="1" applyFill="1" applyBorder="1" applyAlignment="1">
      <alignment horizontal="right" vertical="center" readingOrder="2"/>
    </xf>
    <xf numFmtId="0" fontId="7" fillId="0" borderId="1" xfId="0" applyFont="1" applyBorder="1"/>
    <xf numFmtId="3" fontId="0" fillId="0" borderId="0" xfId="0" applyNumberFormat="1" applyFont="1" applyAlignment="1">
      <alignment horizontal="right" vertical="center"/>
    </xf>
    <xf numFmtId="9" fontId="0" fillId="0" borderId="0" xfId="0" applyNumberFormat="1"/>
    <xf numFmtId="3" fontId="0" fillId="0" borderId="0" xfId="0" applyNumberFormat="1"/>
    <xf numFmtId="3" fontId="29" fillId="0" borderId="3" xfId="0" applyNumberFormat="1" applyFont="1" applyBorder="1" applyAlignment="1">
      <alignment horizontal="center" vertical="center"/>
    </xf>
    <xf numFmtId="0" fontId="30" fillId="0" borderId="1" xfId="0" applyFont="1" applyBorder="1" applyAlignment="1">
      <alignment horizontal="right" vertical="center"/>
    </xf>
    <xf numFmtId="0" fontId="27" fillId="4" borderId="0" xfId="0" applyFont="1" applyFill="1" applyAlignment="1">
      <alignment horizontal="right" vertical="top" wrapText="1"/>
    </xf>
    <xf numFmtId="0" fontId="0" fillId="4" borderId="0" xfId="0" applyFont="1" applyFill="1" applyAlignment="1">
      <alignment horizontal="right" vertical="top"/>
    </xf>
    <xf numFmtId="0" fontId="6" fillId="0" borderId="0" xfId="0" applyFont="1" applyAlignment="1">
      <alignment horizontal="center" vertical="center" readingOrder="2"/>
    </xf>
    <xf numFmtId="0" fontId="10" fillId="0" borderId="1" xfId="0" applyFont="1" applyFill="1" applyBorder="1" applyAlignment="1">
      <alignment horizontal="right" vertical="center" wrapText="1" readingOrder="2"/>
    </xf>
    <xf numFmtId="0" fontId="3" fillId="0" borderId="0" xfId="0" applyFont="1" applyAlignment="1">
      <alignment horizontal="right" vertical="center" wrapText="1" readingOrder="2"/>
    </xf>
    <xf numFmtId="0" fontId="0" fillId="0" borderId="2" xfId="0" applyBorder="1" applyAlignment="1">
      <alignment horizontal="center" vertical="center" wrapText="1" readingOrder="2"/>
    </xf>
    <xf numFmtId="0" fontId="0" fillId="0" borderId="5" xfId="0" applyBorder="1" applyAlignment="1">
      <alignment horizontal="center" vertical="center" wrapText="1" readingOrder="2"/>
    </xf>
    <xf numFmtId="0" fontId="12" fillId="0" borderId="5" xfId="0" applyFont="1" applyBorder="1" applyAlignment="1">
      <alignment horizontal="center" vertical="center" wrapText="1" readingOrder="2"/>
    </xf>
    <xf numFmtId="0" fontId="13" fillId="0" borderId="5" xfId="0" applyFont="1" applyBorder="1" applyAlignment="1">
      <alignment horizontal="center" vertical="center"/>
    </xf>
    <xf numFmtId="0" fontId="12" fillId="0" borderId="1" xfId="0" applyFont="1" applyBorder="1" applyAlignment="1">
      <alignment horizontal="center" vertical="center" wrapText="1" readingOrder="2"/>
    </xf>
    <xf numFmtId="0" fontId="13" fillId="0" borderId="1" xfId="0" applyFont="1" applyBorder="1" applyAlignment="1">
      <alignment horizontal="center" vertical="center"/>
    </xf>
    <xf numFmtId="0" fontId="19" fillId="0" borderId="5" xfId="0" applyFont="1" applyBorder="1" applyAlignment="1">
      <alignment horizontal="center" vertical="center" wrapText="1" readingOrder="2"/>
    </xf>
    <xf numFmtId="0" fontId="19" fillId="0" borderId="5" xfId="0" applyFont="1" applyBorder="1" applyAlignment="1">
      <alignment horizontal="center" vertical="center"/>
    </xf>
    <xf numFmtId="0" fontId="19" fillId="0" borderId="1" xfId="0" applyFont="1" applyBorder="1" applyAlignment="1">
      <alignment horizontal="center" vertical="center" wrapText="1" readingOrder="2"/>
    </xf>
    <xf numFmtId="0" fontId="19" fillId="0" borderId="1" xfId="0" applyFont="1" applyBorder="1" applyAlignment="1">
      <alignment horizontal="center" vertical="center"/>
    </xf>
    <xf numFmtId="0" fontId="18" fillId="0" borderId="6" xfId="0" applyFont="1" applyBorder="1" applyAlignment="1">
      <alignment horizontal="center" vertical="center" wrapText="1" readingOrder="2"/>
    </xf>
    <xf numFmtId="0" fontId="22" fillId="0" borderId="0" xfId="0" applyFont="1" applyAlignment="1">
      <alignment horizontal="center" vertical="center" readingOrder="2"/>
    </xf>
    <xf numFmtId="0" fontId="24" fillId="0" borderId="5" xfId="0" applyFont="1" applyBorder="1" applyAlignment="1">
      <alignment horizontal="center" vertical="center" wrapText="1" readingOrder="2"/>
    </xf>
    <xf numFmtId="0" fontId="24" fillId="0" borderId="5" xfId="0" applyFont="1" applyBorder="1" applyAlignment="1">
      <alignment horizontal="center" vertical="center"/>
    </xf>
    <xf numFmtId="0" fontId="24" fillId="0" borderId="1" xfId="0" applyFont="1" applyBorder="1" applyAlignment="1">
      <alignment horizontal="center" vertical="center" wrapText="1" readingOrder="2"/>
    </xf>
    <xf numFmtId="0" fontId="24" fillId="0" borderId="1" xfId="0" applyFont="1" applyBorder="1" applyAlignment="1">
      <alignment horizontal="center" vertical="center"/>
    </xf>
    <xf numFmtId="0" fontId="23" fillId="0" borderId="0" xfId="0" applyFont="1" applyAlignment="1">
      <alignment horizontal="right" vertical="center" wrapText="1" readingOrder="2"/>
    </xf>
    <xf numFmtId="0" fontId="15" fillId="2" borderId="0" xfId="0" applyFont="1" applyFill="1" applyBorder="1" applyAlignment="1">
      <alignment horizontal="center" vertical="center" wrapText="1" readingOrder="2"/>
    </xf>
    <xf numFmtId="0" fontId="2" fillId="2" borderId="0" xfId="0" applyFont="1" applyFill="1" applyBorder="1" applyAlignment="1">
      <alignment horizontal="center" vertical="center" wrapText="1" readingOrder="2"/>
    </xf>
    <xf numFmtId="0" fontId="3" fillId="0" borderId="9" xfId="0" applyFont="1" applyBorder="1" applyAlignment="1">
      <alignment horizontal="center"/>
    </xf>
    <xf numFmtId="0" fontId="0" fillId="0" borderId="9" xfId="0" applyBorder="1" applyAlignment="1">
      <alignment horizontal="center"/>
    </xf>
  </cellXfs>
  <cellStyles count="5">
    <cellStyle name="Comma" xfId="1" builtinId="3"/>
    <cellStyle name="Comma 2" xfId="2"/>
    <cellStyle name="Normal" xfId="0" builtinId="0"/>
    <cellStyle name="Percent" xfId="4" builtinId="5"/>
    <cellStyle name="Percent 2" xfId="3"/>
  </cellStyles>
  <dxfs count="7">
    <dxf>
      <font>
        <b/>
        <i val="0"/>
        <strike val="0"/>
        <condense val="0"/>
        <extend val="0"/>
        <outline val="0"/>
        <shadow val="0"/>
        <u val="none"/>
        <vertAlign val="baseline"/>
        <sz val="12"/>
        <color theme="1"/>
        <name val="Calibri"/>
        <scheme val="minor"/>
      </font>
      <numFmt numFmtId="3" formatCode="#,##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theme="1"/>
        <name val="B Nazanin"/>
        <scheme val="none"/>
      </font>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B Nazanin"/>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1"/>
        <name val="B Nazanin"/>
        <scheme val="none"/>
      </font>
      <fill>
        <patternFill patternType="solid">
          <fgColor indexed="64"/>
          <bgColor theme="3"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id="1" name="Table13" displayName="Table13" ref="B2:D18" totalsRowShown="0" headerRowDxfId="6" headerRowBorderDxfId="5" tableBorderDxfId="4" totalsRowBorderDxfId="3">
  <autoFilter ref="B2:D18"/>
  <tableColumns count="3">
    <tableColumn id="1" name="ردیف" dataDxfId="2"/>
    <tableColumn id="2" name="رویداد/ نشست/ سمینار/ کارگاه/ جلسات" dataDxfId="1"/>
    <tableColumn id="3" name="مبلغ پیشنهادی"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topLeftCell="A3" workbookViewId="0"/>
  </sheetViews>
  <sheetFormatPr defaultRowHeight="15"/>
  <cols>
    <col min="1" max="1" width="6.5703125" customWidth="1"/>
    <col min="2" max="9" width="16.7109375" customWidth="1"/>
    <col min="10" max="10" width="34.42578125" customWidth="1"/>
  </cols>
  <sheetData>
    <row r="1" spans="2:10" ht="27.75" customHeight="1"/>
    <row r="2" spans="2:10">
      <c r="B2" s="197" t="s">
        <v>129</v>
      </c>
      <c r="C2" s="198"/>
      <c r="D2" s="198"/>
      <c r="E2" s="198"/>
      <c r="F2" s="198"/>
      <c r="G2" s="198"/>
      <c r="H2" s="198"/>
      <c r="I2" s="198"/>
      <c r="J2" s="198"/>
    </row>
    <row r="3" spans="2:10">
      <c r="B3" s="198"/>
      <c r="C3" s="198"/>
      <c r="D3" s="198"/>
      <c r="E3" s="198"/>
      <c r="F3" s="198"/>
      <c r="G3" s="198"/>
      <c r="H3" s="198"/>
      <c r="I3" s="198"/>
      <c r="J3" s="198"/>
    </row>
    <row r="4" spans="2:10">
      <c r="B4" s="198"/>
      <c r="C4" s="198"/>
      <c r="D4" s="198"/>
      <c r="E4" s="198"/>
      <c r="F4" s="198"/>
      <c r="G4" s="198"/>
      <c r="H4" s="198"/>
      <c r="I4" s="198"/>
      <c r="J4" s="198"/>
    </row>
    <row r="5" spans="2:10">
      <c r="B5" s="198"/>
      <c r="C5" s="198"/>
      <c r="D5" s="198"/>
      <c r="E5" s="198"/>
      <c r="F5" s="198"/>
      <c r="G5" s="198"/>
      <c r="H5" s="198"/>
      <c r="I5" s="198"/>
      <c r="J5" s="198"/>
    </row>
    <row r="6" spans="2:10">
      <c r="B6" s="198"/>
      <c r="C6" s="198"/>
      <c r="D6" s="198"/>
      <c r="E6" s="198"/>
      <c r="F6" s="198"/>
      <c r="G6" s="198"/>
      <c r="H6" s="198"/>
      <c r="I6" s="198"/>
      <c r="J6" s="198"/>
    </row>
    <row r="7" spans="2:10">
      <c r="B7" s="198"/>
      <c r="C7" s="198"/>
      <c r="D7" s="198"/>
      <c r="E7" s="198"/>
      <c r="F7" s="198"/>
      <c r="G7" s="198"/>
      <c r="H7" s="198"/>
      <c r="I7" s="198"/>
      <c r="J7" s="198"/>
    </row>
    <row r="8" spans="2:10">
      <c r="B8" s="198"/>
      <c r="C8" s="198"/>
      <c r="D8" s="198"/>
      <c r="E8" s="198"/>
      <c r="F8" s="198"/>
      <c r="G8" s="198"/>
      <c r="H8" s="198"/>
      <c r="I8" s="198"/>
      <c r="J8" s="198"/>
    </row>
    <row r="9" spans="2:10">
      <c r="B9" s="198"/>
      <c r="C9" s="198"/>
      <c r="D9" s="198"/>
      <c r="E9" s="198"/>
      <c r="F9" s="198"/>
      <c r="G9" s="198"/>
      <c r="H9" s="198"/>
      <c r="I9" s="198"/>
      <c r="J9" s="198"/>
    </row>
    <row r="10" spans="2:10">
      <c r="B10" s="198"/>
      <c r="C10" s="198"/>
      <c r="D10" s="198"/>
      <c r="E10" s="198"/>
      <c r="F10" s="198"/>
      <c r="G10" s="198"/>
      <c r="H10" s="198"/>
      <c r="I10" s="198"/>
      <c r="J10" s="198"/>
    </row>
    <row r="11" spans="2:10">
      <c r="B11" s="198"/>
      <c r="C11" s="198"/>
      <c r="D11" s="198"/>
      <c r="E11" s="198"/>
      <c r="F11" s="198"/>
      <c r="G11" s="198"/>
      <c r="H11" s="198"/>
      <c r="I11" s="198"/>
      <c r="J11" s="198"/>
    </row>
    <row r="12" spans="2:10">
      <c r="B12" s="198"/>
      <c r="C12" s="198"/>
      <c r="D12" s="198"/>
      <c r="E12" s="198"/>
      <c r="F12" s="198"/>
      <c r="G12" s="198"/>
      <c r="H12" s="198"/>
      <c r="I12" s="198"/>
      <c r="J12" s="198"/>
    </row>
    <row r="13" spans="2:10">
      <c r="B13" s="198"/>
      <c r="C13" s="198"/>
      <c r="D13" s="198"/>
      <c r="E13" s="198"/>
      <c r="F13" s="198"/>
      <c r="G13" s="198"/>
      <c r="H13" s="198"/>
      <c r="I13" s="198"/>
      <c r="J13" s="198"/>
    </row>
    <row r="14" spans="2:10" ht="216" customHeight="1">
      <c r="B14" s="198"/>
      <c r="C14" s="198"/>
      <c r="D14" s="198"/>
      <c r="E14" s="198"/>
      <c r="F14" s="198"/>
      <c r="G14" s="198"/>
      <c r="H14" s="198"/>
      <c r="I14" s="198"/>
      <c r="J14" s="198"/>
    </row>
  </sheetData>
  <mergeCells count="1">
    <mergeCell ref="B2:J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5"/>
  <sheetViews>
    <sheetView workbookViewId="0">
      <selection activeCell="H3" sqref="H3"/>
    </sheetView>
  </sheetViews>
  <sheetFormatPr defaultRowHeight="15"/>
  <cols>
    <col min="1" max="1" width="4.7109375" customWidth="1"/>
    <col min="2" max="2" width="6.7109375" customWidth="1"/>
    <col min="3" max="3" width="59.85546875" customWidth="1"/>
    <col min="4" max="4" width="6.85546875" customWidth="1"/>
    <col min="5" max="6" width="13.85546875" customWidth="1"/>
    <col min="7" max="7" width="17.85546875" customWidth="1"/>
    <col min="8" max="8" width="7.140625" customWidth="1"/>
    <col min="9" max="9" width="41.85546875" style="2" customWidth="1"/>
    <col min="10" max="10" width="45.85546875" style="2" customWidth="1"/>
  </cols>
  <sheetData>
    <row r="2" spans="2:10" ht="23.25" thickBot="1">
      <c r="D2" s="199"/>
      <c r="E2" s="199"/>
      <c r="F2" s="199"/>
      <c r="G2" s="199"/>
    </row>
    <row r="3" spans="2:10" ht="48" thickBot="1">
      <c r="B3" s="89" t="s">
        <v>0</v>
      </c>
      <c r="C3" s="84" t="s">
        <v>2</v>
      </c>
      <c r="D3" s="90" t="s">
        <v>80</v>
      </c>
      <c r="E3" s="91" t="s">
        <v>3</v>
      </c>
      <c r="F3" s="91" t="s">
        <v>7</v>
      </c>
      <c r="G3" s="91" t="s">
        <v>4</v>
      </c>
      <c r="H3" s="91"/>
      <c r="I3" s="1"/>
      <c r="J3" s="1"/>
    </row>
    <row r="4" spans="2:10" ht="32.25" thickBot="1">
      <c r="B4" s="92">
        <v>1</v>
      </c>
      <c r="C4" s="85" t="s">
        <v>81</v>
      </c>
      <c r="D4" s="93">
        <v>35</v>
      </c>
      <c r="E4" s="94"/>
      <c r="F4" s="95">
        <v>2</v>
      </c>
      <c r="G4" s="95">
        <f>F4*E4*D4</f>
        <v>0</v>
      </c>
      <c r="H4" s="96"/>
      <c r="I4" s="50"/>
      <c r="J4" s="7"/>
    </row>
    <row r="5" spans="2:10" ht="32.25" thickBot="1">
      <c r="B5" s="92">
        <v>2</v>
      </c>
      <c r="C5" s="85" t="s">
        <v>82</v>
      </c>
      <c r="D5" s="93">
        <v>50</v>
      </c>
      <c r="E5" s="96"/>
      <c r="F5" s="96">
        <v>2</v>
      </c>
      <c r="G5" s="96">
        <f>F5*E5*D5</f>
        <v>0</v>
      </c>
      <c r="H5" s="96"/>
      <c r="I5" s="50"/>
      <c r="J5" s="7"/>
    </row>
    <row r="6" spans="2:10" ht="79.5" thickBot="1">
      <c r="B6" s="92">
        <v>3</v>
      </c>
      <c r="C6" s="85" t="s">
        <v>83</v>
      </c>
      <c r="D6" s="93">
        <v>2</v>
      </c>
      <c r="E6" s="96"/>
      <c r="F6" s="96"/>
      <c r="G6" s="96">
        <f t="shared" ref="G6:G11" si="0">E6*D6</f>
        <v>0</v>
      </c>
      <c r="H6" s="96"/>
      <c r="I6" s="56"/>
      <c r="J6" s="7"/>
    </row>
    <row r="7" spans="2:10" ht="63.75" thickBot="1">
      <c r="B7" s="92">
        <v>4</v>
      </c>
      <c r="C7" s="85" t="s">
        <v>70</v>
      </c>
      <c r="D7" s="93">
        <v>30</v>
      </c>
      <c r="E7" s="96"/>
      <c r="F7" s="96"/>
      <c r="G7" s="96">
        <f t="shared" si="0"/>
        <v>0</v>
      </c>
      <c r="H7" s="96"/>
      <c r="I7" s="56"/>
      <c r="J7" s="7"/>
    </row>
    <row r="8" spans="2:10" ht="32.25" thickBot="1">
      <c r="B8" s="92">
        <v>5</v>
      </c>
      <c r="C8" s="85" t="s">
        <v>84</v>
      </c>
      <c r="D8" s="93">
        <v>70</v>
      </c>
      <c r="E8" s="96"/>
      <c r="F8" s="96"/>
      <c r="G8" s="96">
        <f t="shared" si="0"/>
        <v>0</v>
      </c>
      <c r="H8" s="96"/>
      <c r="I8" s="56"/>
      <c r="J8" s="7"/>
    </row>
    <row r="9" spans="2:10" ht="48" thickBot="1">
      <c r="B9" s="92">
        <v>6</v>
      </c>
      <c r="C9" s="85" t="s">
        <v>85</v>
      </c>
      <c r="D9" s="93">
        <v>1</v>
      </c>
      <c r="E9" s="96"/>
      <c r="F9" s="96"/>
      <c r="G9" s="96">
        <f t="shared" si="0"/>
        <v>0</v>
      </c>
      <c r="H9" s="96"/>
      <c r="I9" s="56"/>
      <c r="J9" s="7"/>
    </row>
    <row r="10" spans="2:10" ht="16.5" thickBot="1">
      <c r="B10" s="92">
        <v>7</v>
      </c>
      <c r="C10" s="85" t="s">
        <v>86</v>
      </c>
      <c r="D10" s="93">
        <v>4</v>
      </c>
      <c r="E10" s="97"/>
      <c r="F10" s="96">
        <v>1</v>
      </c>
      <c r="G10" s="96">
        <f t="shared" si="0"/>
        <v>0</v>
      </c>
      <c r="H10" s="96"/>
      <c r="I10" s="56"/>
      <c r="J10" s="7"/>
    </row>
    <row r="11" spans="2:10" ht="32.25" thickBot="1">
      <c r="B11" s="92">
        <v>8</v>
      </c>
      <c r="C11" s="85" t="s">
        <v>87</v>
      </c>
      <c r="D11" s="93">
        <v>2</v>
      </c>
      <c r="E11" s="96"/>
      <c r="F11" s="96"/>
      <c r="G11" s="96">
        <f t="shared" si="0"/>
        <v>0</v>
      </c>
      <c r="H11" s="96"/>
      <c r="I11" s="56"/>
      <c r="J11" s="7"/>
    </row>
    <row r="12" spans="2:10" ht="20.25">
      <c r="B12" s="208"/>
      <c r="C12" s="209"/>
      <c r="D12" s="209"/>
      <c r="E12" s="209"/>
      <c r="F12" s="98"/>
      <c r="G12" s="99"/>
      <c r="H12" s="100"/>
    </row>
    <row r="13" spans="2:10" ht="20.25">
      <c r="B13" s="210"/>
      <c r="C13" s="211"/>
      <c r="D13" s="211"/>
      <c r="E13" s="211"/>
      <c r="F13" s="101"/>
      <c r="G13" s="102"/>
      <c r="H13" s="103"/>
    </row>
    <row r="14" spans="2:10" ht="63.75">
      <c r="B14" s="212" t="s">
        <v>1</v>
      </c>
      <c r="C14" s="212"/>
      <c r="D14" s="212"/>
      <c r="E14" s="104"/>
      <c r="F14" s="105"/>
      <c r="G14" s="106">
        <f>G4+G5+G6+G7+G8+G9+G10+G11</f>
        <v>0</v>
      </c>
      <c r="H14" s="107" t="s">
        <v>74</v>
      </c>
    </row>
    <row r="15" spans="2:10" s="78" customFormat="1">
      <c r="B15" s="108"/>
      <c r="C15" s="108"/>
      <c r="D15" s="109"/>
      <c r="E15" s="110"/>
      <c r="F15" s="110"/>
      <c r="G15" s="111"/>
      <c r="H15" s="112"/>
      <c r="I15" s="80"/>
      <c r="J15" s="80"/>
    </row>
    <row r="16" spans="2:10">
      <c r="B16" s="113"/>
      <c r="C16" s="113"/>
      <c r="D16" s="113"/>
      <c r="E16" s="114"/>
      <c r="F16" s="115" t="s">
        <v>75</v>
      </c>
      <c r="G16" s="115" t="s">
        <v>76</v>
      </c>
      <c r="H16" s="113"/>
    </row>
    <row r="17" spans="2:10">
      <c r="B17" s="113"/>
      <c r="C17" s="113"/>
      <c r="D17" s="113"/>
      <c r="E17" s="86" t="s">
        <v>11</v>
      </c>
      <c r="F17" s="87">
        <f>G14</f>
        <v>0</v>
      </c>
      <c r="G17" s="86"/>
      <c r="H17" s="113"/>
      <c r="I17"/>
      <c r="J17"/>
    </row>
    <row r="18" spans="2:10">
      <c r="B18" s="113"/>
      <c r="C18" s="113"/>
      <c r="D18" s="113"/>
      <c r="E18" s="86" t="s">
        <v>77</v>
      </c>
      <c r="F18" s="116"/>
      <c r="G18" s="86">
        <f>F17*F18</f>
        <v>0</v>
      </c>
      <c r="H18" s="113"/>
      <c r="I18"/>
      <c r="J18"/>
    </row>
    <row r="19" spans="2:10">
      <c r="B19" s="113"/>
      <c r="C19" s="113"/>
      <c r="D19" s="113"/>
      <c r="E19" s="86" t="s">
        <v>12</v>
      </c>
      <c r="F19" s="117"/>
      <c r="G19" s="86">
        <f>G18+F17</f>
        <v>0</v>
      </c>
      <c r="H19" s="113"/>
      <c r="I19"/>
      <c r="J19"/>
    </row>
    <row r="20" spans="2:10">
      <c r="B20" s="113"/>
      <c r="C20" s="113"/>
      <c r="D20" s="113"/>
      <c r="E20" s="86" t="s">
        <v>78</v>
      </c>
      <c r="F20" s="116"/>
      <c r="G20" s="86">
        <f>F20*G24</f>
        <v>0</v>
      </c>
      <c r="H20" s="113"/>
      <c r="I20"/>
      <c r="J20"/>
    </row>
    <row r="21" spans="2:10">
      <c r="B21" s="113"/>
      <c r="C21" s="113"/>
      <c r="D21" s="113"/>
      <c r="E21" s="86" t="s">
        <v>13</v>
      </c>
      <c r="F21" s="118"/>
      <c r="G21" s="86">
        <f>F21*G24</f>
        <v>0</v>
      </c>
      <c r="H21" s="113"/>
      <c r="I21"/>
      <c r="J21"/>
    </row>
    <row r="22" spans="2:10">
      <c r="B22" s="113"/>
      <c r="C22" s="113"/>
      <c r="D22" s="113"/>
      <c r="E22" s="86" t="s">
        <v>79</v>
      </c>
      <c r="F22" s="119">
        <v>0.09</v>
      </c>
      <c r="G22" s="86">
        <f>F22*G24</f>
        <v>0</v>
      </c>
      <c r="H22" s="113"/>
      <c r="I22"/>
      <c r="J22"/>
    </row>
    <row r="23" spans="2:10">
      <c r="B23" s="113"/>
      <c r="C23" s="113"/>
      <c r="D23" s="113"/>
      <c r="E23" s="86" t="s">
        <v>14</v>
      </c>
      <c r="F23" s="119"/>
      <c r="G23" s="120">
        <f>SUM(G20:G22)</f>
        <v>0</v>
      </c>
      <c r="H23" s="113"/>
      <c r="I23"/>
      <c r="J23"/>
    </row>
    <row r="24" spans="2:10">
      <c r="B24" s="113"/>
      <c r="C24" s="113"/>
      <c r="D24" s="113"/>
      <c r="E24" s="86" t="s">
        <v>15</v>
      </c>
      <c r="F24" s="86"/>
      <c r="G24" s="121">
        <f>G19/(1-SUM(F20:F22))</f>
        <v>0</v>
      </c>
      <c r="H24" s="113"/>
      <c r="I24"/>
      <c r="J24"/>
    </row>
    <row r="25" spans="2:10">
      <c r="B25" s="113"/>
      <c r="C25" s="113"/>
      <c r="D25" s="113"/>
      <c r="E25" s="113"/>
      <c r="F25" s="113"/>
      <c r="G25" s="113"/>
      <c r="H25" s="113"/>
    </row>
  </sheetData>
  <mergeCells count="4">
    <mergeCell ref="D2:G2"/>
    <mergeCell ref="B12:E12"/>
    <mergeCell ref="B13:E13"/>
    <mergeCell ref="B14:D1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topLeftCell="B1" workbookViewId="0">
      <selection activeCell="H3" sqref="H3"/>
    </sheetView>
  </sheetViews>
  <sheetFormatPr defaultColWidth="8.85546875" defaultRowHeight="12"/>
  <cols>
    <col min="1" max="1" width="4.7109375" style="122" customWidth="1"/>
    <col min="2" max="2" width="6.7109375" style="122" customWidth="1"/>
    <col min="3" max="3" width="60" style="122" customWidth="1"/>
    <col min="4" max="4" width="6.85546875" style="122" customWidth="1"/>
    <col min="5" max="6" width="13.85546875" style="122" customWidth="1"/>
    <col min="7" max="7" width="17.85546875" style="122" customWidth="1"/>
    <col min="8" max="8" width="15" style="122" customWidth="1"/>
    <col min="9" max="9" width="41.85546875" style="123" customWidth="1"/>
    <col min="10" max="10" width="45.85546875" style="123" customWidth="1"/>
    <col min="11" max="16384" width="8.85546875" style="122"/>
  </cols>
  <sheetData>
    <row r="2" spans="2:10" ht="19.5" thickBot="1">
      <c r="D2" s="213"/>
      <c r="E2" s="213"/>
      <c r="F2" s="213"/>
      <c r="G2" s="213"/>
    </row>
    <row r="3" spans="2:10" ht="45.75" thickBot="1">
      <c r="B3" s="124" t="s">
        <v>0</v>
      </c>
      <c r="C3" s="125" t="s">
        <v>2</v>
      </c>
      <c r="D3" s="126" t="s">
        <v>80</v>
      </c>
      <c r="E3" s="127" t="s">
        <v>3</v>
      </c>
      <c r="F3" s="127" t="s">
        <v>7</v>
      </c>
      <c r="G3" s="127" t="s">
        <v>4</v>
      </c>
      <c r="H3" s="127"/>
      <c r="I3" s="128"/>
      <c r="J3" s="128"/>
    </row>
    <row r="4" spans="2:10" ht="15.75" thickBot="1">
      <c r="B4" s="129">
        <v>1</v>
      </c>
      <c r="C4" s="88" t="s">
        <v>81</v>
      </c>
      <c r="D4" s="130">
        <v>40</v>
      </c>
      <c r="E4" s="131"/>
      <c r="F4" s="132">
        <v>2</v>
      </c>
      <c r="G4" s="132">
        <f>F4*E4*D4</f>
        <v>0</v>
      </c>
      <c r="H4" s="133"/>
      <c r="I4" s="134"/>
      <c r="J4" s="135"/>
    </row>
    <row r="5" spans="2:10" ht="30.75" thickBot="1">
      <c r="B5" s="129">
        <v>2</v>
      </c>
      <c r="C5" s="88" t="s">
        <v>82</v>
      </c>
      <c r="D5" s="130">
        <v>55</v>
      </c>
      <c r="E5" s="133"/>
      <c r="F5" s="133">
        <v>2</v>
      </c>
      <c r="G5" s="133">
        <f>F5*E5*D5</f>
        <v>0</v>
      </c>
      <c r="H5" s="133"/>
      <c r="I5" s="134"/>
      <c r="J5" s="135"/>
    </row>
    <row r="6" spans="2:10" ht="75.75" thickBot="1">
      <c r="B6" s="129">
        <v>3</v>
      </c>
      <c r="C6" s="88" t="s">
        <v>88</v>
      </c>
      <c r="D6" s="130">
        <v>2</v>
      </c>
      <c r="E6" s="133"/>
      <c r="F6" s="133"/>
      <c r="G6" s="133">
        <f t="shared" ref="G6:G11" si="0">E6*D6</f>
        <v>0</v>
      </c>
      <c r="H6" s="133"/>
      <c r="I6" s="136"/>
      <c r="J6" s="135"/>
    </row>
    <row r="7" spans="2:10" ht="60.75" thickBot="1">
      <c r="B7" s="129">
        <v>4</v>
      </c>
      <c r="C7" s="88" t="s">
        <v>70</v>
      </c>
      <c r="D7" s="130">
        <v>30</v>
      </c>
      <c r="E7" s="133"/>
      <c r="F7" s="133"/>
      <c r="G7" s="133">
        <f t="shared" si="0"/>
        <v>0</v>
      </c>
      <c r="H7" s="133"/>
      <c r="I7" s="136"/>
      <c r="J7" s="135"/>
    </row>
    <row r="8" spans="2:10" ht="30.75" thickBot="1">
      <c r="B8" s="129">
        <v>5</v>
      </c>
      <c r="C8" s="88" t="s">
        <v>84</v>
      </c>
      <c r="D8" s="130">
        <v>80</v>
      </c>
      <c r="E8" s="133"/>
      <c r="F8" s="133"/>
      <c r="G8" s="133">
        <f t="shared" si="0"/>
        <v>0</v>
      </c>
      <c r="H8" s="133"/>
      <c r="I8" s="136"/>
      <c r="J8" s="135"/>
    </row>
    <row r="9" spans="2:10" ht="45.75" thickBot="1">
      <c r="B9" s="129">
        <v>6</v>
      </c>
      <c r="C9" s="88" t="s">
        <v>85</v>
      </c>
      <c r="D9" s="130">
        <v>1</v>
      </c>
      <c r="E9" s="133"/>
      <c r="F9" s="133"/>
      <c r="G9" s="133">
        <f t="shared" si="0"/>
        <v>0</v>
      </c>
      <c r="H9" s="133"/>
      <c r="I9" s="136"/>
      <c r="J9" s="135"/>
    </row>
    <row r="10" spans="2:10" ht="15.75" thickBot="1">
      <c r="B10" s="129">
        <v>7</v>
      </c>
      <c r="C10" s="88" t="s">
        <v>89</v>
      </c>
      <c r="D10" s="130">
        <v>4</v>
      </c>
      <c r="E10" s="133"/>
      <c r="F10" s="133">
        <v>1</v>
      </c>
      <c r="G10" s="133">
        <f t="shared" si="0"/>
        <v>0</v>
      </c>
      <c r="H10" s="133"/>
      <c r="I10" s="136"/>
      <c r="J10" s="135"/>
    </row>
    <row r="11" spans="2:10" ht="30.75" thickBot="1">
      <c r="B11" s="129">
        <v>8</v>
      </c>
      <c r="C11" s="88" t="s">
        <v>87</v>
      </c>
      <c r="D11" s="130">
        <v>2</v>
      </c>
      <c r="E11" s="133"/>
      <c r="F11" s="133"/>
      <c r="G11" s="133">
        <f t="shared" si="0"/>
        <v>0</v>
      </c>
      <c r="H11" s="133"/>
      <c r="I11" s="136"/>
      <c r="J11" s="135"/>
    </row>
    <row r="12" spans="2:10" ht="18.75">
      <c r="B12" s="214"/>
      <c r="C12" s="215"/>
      <c r="D12" s="215"/>
      <c r="E12" s="215"/>
      <c r="F12" s="137"/>
      <c r="G12" s="138"/>
      <c r="H12" s="139"/>
    </row>
    <row r="13" spans="2:10" ht="18.75">
      <c r="B13" s="216"/>
      <c r="C13" s="217"/>
      <c r="D13" s="217"/>
      <c r="E13" s="217"/>
      <c r="F13" s="140"/>
      <c r="G13" s="141"/>
      <c r="H13" s="142"/>
    </row>
    <row r="14" spans="2:10" ht="24">
      <c r="B14" s="218" t="s">
        <v>1</v>
      </c>
      <c r="C14" s="218"/>
      <c r="D14" s="218"/>
      <c r="E14" s="143"/>
      <c r="F14" s="144"/>
      <c r="G14" s="145">
        <f>G4+G5+G6+G7+G8+G9+G10+G11</f>
        <v>0</v>
      </c>
      <c r="H14" s="146" t="s">
        <v>74</v>
      </c>
    </row>
    <row r="15" spans="2:10" s="147" customFormat="1">
      <c r="D15" s="148"/>
      <c r="E15" s="149"/>
      <c r="F15" s="149"/>
      <c r="G15" s="150"/>
      <c r="H15" s="151"/>
      <c r="I15" s="152"/>
      <c r="J15" s="152"/>
    </row>
    <row r="16" spans="2:10">
      <c r="E16" s="153"/>
      <c r="F16" s="154" t="s">
        <v>75</v>
      </c>
      <c r="G16" s="154" t="s">
        <v>76</v>
      </c>
    </row>
    <row r="17" spans="5:10">
      <c r="E17" s="155" t="s">
        <v>11</v>
      </c>
      <c r="F17" s="156">
        <f>G14</f>
        <v>0</v>
      </c>
      <c r="G17" s="155"/>
      <c r="I17" s="122"/>
      <c r="J17" s="122"/>
    </row>
    <row r="18" spans="5:10">
      <c r="E18" s="155" t="s">
        <v>77</v>
      </c>
      <c r="F18" s="157"/>
      <c r="G18" s="155">
        <f>F17*F18</f>
        <v>0</v>
      </c>
      <c r="I18" s="122"/>
      <c r="J18" s="122"/>
    </row>
    <row r="19" spans="5:10">
      <c r="E19" s="155" t="s">
        <v>12</v>
      </c>
      <c r="F19" s="158"/>
      <c r="G19" s="155">
        <f>G18+F17</f>
        <v>0</v>
      </c>
      <c r="I19" s="122"/>
      <c r="J19" s="122"/>
    </row>
    <row r="20" spans="5:10">
      <c r="E20" s="155" t="s">
        <v>78</v>
      </c>
      <c r="F20" s="157"/>
      <c r="G20" s="155">
        <f>F20*G24</f>
        <v>0</v>
      </c>
      <c r="I20" s="122"/>
      <c r="J20" s="122"/>
    </row>
    <row r="21" spans="5:10">
      <c r="E21" s="155" t="s">
        <v>13</v>
      </c>
      <c r="F21" s="159"/>
      <c r="G21" s="155">
        <f>F21*G24</f>
        <v>0</v>
      </c>
      <c r="I21" s="122"/>
      <c r="J21" s="122"/>
    </row>
    <row r="22" spans="5:10">
      <c r="E22" s="155" t="s">
        <v>79</v>
      </c>
      <c r="F22" s="160"/>
      <c r="G22" s="155">
        <f>F22*G24</f>
        <v>0</v>
      </c>
      <c r="I22" s="122"/>
      <c r="J22" s="122"/>
    </row>
    <row r="23" spans="5:10">
      <c r="E23" s="155" t="s">
        <v>14</v>
      </c>
      <c r="F23" s="160"/>
      <c r="G23" s="161">
        <f>SUM(G20:G22)</f>
        <v>0</v>
      </c>
      <c r="I23" s="122"/>
      <c r="J23" s="122"/>
    </row>
    <row r="24" spans="5:10">
      <c r="E24" s="155" t="s">
        <v>15</v>
      </c>
      <c r="F24" s="155"/>
      <c r="G24" s="162">
        <f>G19/(1-SUM(F20:F22))</f>
        <v>0</v>
      </c>
      <c r="I24" s="122"/>
      <c r="J24" s="122"/>
    </row>
  </sheetData>
  <mergeCells count="4">
    <mergeCell ref="D2:G2"/>
    <mergeCell ref="B12:E12"/>
    <mergeCell ref="B13:E13"/>
    <mergeCell ref="B14:D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workbookViewId="0">
      <selection activeCell="H3" sqref="H3"/>
    </sheetView>
  </sheetViews>
  <sheetFormatPr defaultColWidth="8.85546875" defaultRowHeight="12"/>
  <cols>
    <col min="1" max="1" width="4.7109375" style="122" customWidth="1"/>
    <col min="2" max="2" width="6.7109375" style="122" customWidth="1"/>
    <col min="3" max="3" width="57.85546875" style="122" customWidth="1"/>
    <col min="4" max="4" width="20.28515625" style="122" customWidth="1"/>
    <col min="5" max="5" width="19" style="122" customWidth="1"/>
    <col min="6" max="6" width="13.85546875" style="122" customWidth="1"/>
    <col min="7" max="7" width="17.85546875" style="122" customWidth="1"/>
    <col min="8" max="8" width="15" style="122" customWidth="1"/>
    <col min="9" max="9" width="41.85546875" style="123" customWidth="1"/>
    <col min="10" max="10" width="45.85546875" style="123" customWidth="1"/>
    <col min="11" max="16384" width="8.85546875" style="122"/>
  </cols>
  <sheetData>
    <row r="2" spans="2:10" ht="19.5" thickBot="1">
      <c r="D2" s="213"/>
      <c r="E2" s="213"/>
      <c r="F2" s="213"/>
      <c r="G2" s="213"/>
    </row>
    <row r="3" spans="2:10" ht="30.75" thickBot="1">
      <c r="B3" s="124" t="s">
        <v>0</v>
      </c>
      <c r="C3" s="125" t="s">
        <v>2</v>
      </c>
      <c r="D3" s="126" t="s">
        <v>80</v>
      </c>
      <c r="E3" s="127" t="s">
        <v>3</v>
      </c>
      <c r="F3" s="127" t="s">
        <v>7</v>
      </c>
      <c r="G3" s="127" t="s">
        <v>4</v>
      </c>
      <c r="H3" s="127"/>
      <c r="I3" s="128"/>
      <c r="J3" s="128"/>
    </row>
    <row r="4" spans="2:10" ht="15.75" thickBot="1">
      <c r="B4" s="129">
        <v>1</v>
      </c>
      <c r="C4" s="88" t="s">
        <v>90</v>
      </c>
      <c r="D4" s="130">
        <v>40</v>
      </c>
      <c r="E4" s="131"/>
      <c r="F4" s="132">
        <v>1</v>
      </c>
      <c r="G4" s="132">
        <f>F4*E4*D4</f>
        <v>0</v>
      </c>
      <c r="H4" s="133"/>
      <c r="I4" s="134"/>
      <c r="J4" s="135"/>
    </row>
    <row r="5" spans="2:10" ht="30.75" thickBot="1">
      <c r="B5" s="129">
        <v>2</v>
      </c>
      <c r="C5" s="88" t="s">
        <v>82</v>
      </c>
      <c r="D5" s="130">
        <v>55</v>
      </c>
      <c r="E5" s="133"/>
      <c r="F5" s="133">
        <v>1</v>
      </c>
      <c r="G5" s="133">
        <f>F5*E5*D5</f>
        <v>0</v>
      </c>
      <c r="H5" s="133"/>
      <c r="I5" s="134"/>
      <c r="J5" s="135"/>
    </row>
    <row r="6" spans="2:10" ht="75.75" thickBot="1">
      <c r="B6" s="129">
        <v>3</v>
      </c>
      <c r="C6" s="88" t="s">
        <v>91</v>
      </c>
      <c r="D6" s="130">
        <v>1</v>
      </c>
      <c r="E6" s="133"/>
      <c r="F6" s="133"/>
      <c r="G6" s="133">
        <f t="shared" ref="G6:G11" si="0">E6*D6</f>
        <v>0</v>
      </c>
      <c r="H6" s="133"/>
      <c r="I6" s="136"/>
      <c r="J6" s="135"/>
    </row>
    <row r="7" spans="2:10" ht="60.75" thickBot="1">
      <c r="B7" s="129">
        <v>4</v>
      </c>
      <c r="C7" s="88" t="s">
        <v>70</v>
      </c>
      <c r="D7" s="130">
        <v>35</v>
      </c>
      <c r="E7" s="133"/>
      <c r="F7" s="133"/>
      <c r="G7" s="133">
        <f t="shared" si="0"/>
        <v>0</v>
      </c>
      <c r="H7" s="133"/>
      <c r="I7" s="136"/>
      <c r="J7" s="135"/>
    </row>
    <row r="8" spans="2:10" ht="30.75" thickBot="1">
      <c r="B8" s="129">
        <v>5</v>
      </c>
      <c r="C8" s="88" t="s">
        <v>92</v>
      </c>
      <c r="D8" s="130">
        <v>40</v>
      </c>
      <c r="E8" s="133"/>
      <c r="F8" s="133"/>
      <c r="G8" s="133">
        <f t="shared" si="0"/>
        <v>0</v>
      </c>
      <c r="H8" s="133"/>
      <c r="I8" s="136"/>
      <c r="J8" s="135"/>
    </row>
    <row r="9" spans="2:10" ht="45.75" thickBot="1">
      <c r="B9" s="129">
        <v>6</v>
      </c>
      <c r="C9" s="88" t="s">
        <v>93</v>
      </c>
      <c r="D9" s="130">
        <v>1</v>
      </c>
      <c r="E9" s="133"/>
      <c r="F9" s="133"/>
      <c r="G9" s="133">
        <f t="shared" si="0"/>
        <v>0</v>
      </c>
      <c r="H9" s="133"/>
      <c r="I9" s="136"/>
      <c r="J9" s="135"/>
    </row>
    <row r="10" spans="2:10" ht="15.75" thickBot="1">
      <c r="B10" s="129">
        <v>7</v>
      </c>
      <c r="C10" s="88" t="s">
        <v>94</v>
      </c>
      <c r="D10" s="130">
        <v>4</v>
      </c>
      <c r="E10" s="133"/>
      <c r="F10" s="133">
        <v>1</v>
      </c>
      <c r="G10" s="133">
        <f t="shared" si="0"/>
        <v>0</v>
      </c>
      <c r="H10" s="133"/>
      <c r="I10" s="136"/>
      <c r="J10" s="135"/>
    </row>
    <row r="11" spans="2:10" ht="15.75" thickBot="1">
      <c r="B11" s="129">
        <v>8</v>
      </c>
      <c r="C11" s="88" t="s">
        <v>95</v>
      </c>
      <c r="D11" s="130">
        <v>2</v>
      </c>
      <c r="E11" s="133"/>
      <c r="F11" s="133"/>
      <c r="G11" s="133">
        <f t="shared" si="0"/>
        <v>0</v>
      </c>
      <c r="H11" s="133"/>
      <c r="I11" s="136"/>
      <c r="J11" s="135"/>
    </row>
    <row r="12" spans="2:10" ht="18.75">
      <c r="B12" s="214"/>
      <c r="C12" s="215"/>
      <c r="D12" s="215"/>
      <c r="E12" s="215"/>
      <c r="F12" s="137"/>
      <c r="G12" s="138"/>
      <c r="H12" s="139"/>
    </row>
    <row r="13" spans="2:10" ht="18.75">
      <c r="B13" s="216"/>
      <c r="C13" s="217"/>
      <c r="D13" s="217"/>
      <c r="E13" s="217"/>
      <c r="F13" s="140"/>
      <c r="G13" s="141"/>
      <c r="H13" s="142"/>
    </row>
    <row r="14" spans="2:10" ht="24">
      <c r="B14" s="218" t="s">
        <v>1</v>
      </c>
      <c r="C14" s="218"/>
      <c r="D14" s="218"/>
      <c r="E14" s="143"/>
      <c r="F14" s="144"/>
      <c r="G14" s="145">
        <f>G4+G5+G6+G7+G8+G9+G10+G11</f>
        <v>0</v>
      </c>
      <c r="H14" s="146" t="s">
        <v>74</v>
      </c>
    </row>
    <row r="15" spans="2:10" s="147" customFormat="1">
      <c r="D15" s="148"/>
      <c r="E15" s="149"/>
      <c r="F15" s="149"/>
      <c r="G15" s="150"/>
      <c r="H15" s="151"/>
      <c r="I15" s="152"/>
      <c r="J15" s="152"/>
    </row>
    <row r="16" spans="2:10">
      <c r="E16" s="153"/>
      <c r="F16" s="154" t="s">
        <v>75</v>
      </c>
      <c r="G16" s="154" t="s">
        <v>76</v>
      </c>
    </row>
    <row r="17" spans="5:10">
      <c r="E17" s="155" t="s">
        <v>11</v>
      </c>
      <c r="F17" s="156">
        <f>G14</f>
        <v>0</v>
      </c>
      <c r="G17" s="155"/>
      <c r="I17" s="122"/>
      <c r="J17" s="122"/>
    </row>
    <row r="18" spans="5:10">
      <c r="E18" s="155" t="s">
        <v>77</v>
      </c>
      <c r="F18" s="157"/>
      <c r="G18" s="155">
        <f>F17*F18</f>
        <v>0</v>
      </c>
      <c r="I18" s="122"/>
      <c r="J18" s="122"/>
    </row>
    <row r="19" spans="5:10">
      <c r="E19" s="155" t="s">
        <v>12</v>
      </c>
      <c r="F19" s="158"/>
      <c r="G19" s="155">
        <f>G18+F17</f>
        <v>0</v>
      </c>
      <c r="I19" s="122"/>
      <c r="J19" s="122"/>
    </row>
    <row r="20" spans="5:10">
      <c r="E20" s="155" t="s">
        <v>78</v>
      </c>
      <c r="F20" s="157"/>
      <c r="G20" s="155">
        <f>F20*G24</f>
        <v>0</v>
      </c>
      <c r="I20" s="122"/>
      <c r="J20" s="122"/>
    </row>
    <row r="21" spans="5:10">
      <c r="E21" s="155" t="s">
        <v>13</v>
      </c>
      <c r="F21" s="159"/>
      <c r="G21" s="155">
        <f>F21*G24</f>
        <v>0</v>
      </c>
      <c r="I21" s="122"/>
      <c r="J21" s="122"/>
    </row>
    <row r="22" spans="5:10">
      <c r="E22" s="155" t="s">
        <v>79</v>
      </c>
      <c r="F22" s="160">
        <v>0.09</v>
      </c>
      <c r="G22" s="155">
        <f>F22*G24</f>
        <v>0</v>
      </c>
      <c r="I22" s="122"/>
      <c r="J22" s="122"/>
    </row>
    <row r="23" spans="5:10">
      <c r="E23" s="155" t="s">
        <v>14</v>
      </c>
      <c r="F23" s="160"/>
      <c r="G23" s="161">
        <f>SUM(G20:G22)</f>
        <v>0</v>
      </c>
      <c r="I23" s="122"/>
      <c r="J23" s="122"/>
    </row>
    <row r="24" spans="5:10">
      <c r="E24" s="155" t="s">
        <v>15</v>
      </c>
      <c r="F24" s="155"/>
      <c r="G24" s="162">
        <f>G19/(1-SUM(F20:F22))</f>
        <v>0</v>
      </c>
      <c r="I24" s="122"/>
      <c r="J24" s="122"/>
    </row>
  </sheetData>
  <mergeCells count="4">
    <mergeCell ref="D2:G2"/>
    <mergeCell ref="B12:E12"/>
    <mergeCell ref="B13:E13"/>
    <mergeCell ref="B14:D1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workbookViewId="0">
      <selection activeCell="H3" sqref="H3"/>
    </sheetView>
  </sheetViews>
  <sheetFormatPr defaultRowHeight="15"/>
  <cols>
    <col min="1" max="1" width="4.7109375" customWidth="1"/>
    <col min="2" max="2" width="6.7109375" customWidth="1"/>
    <col min="3" max="3" width="57.85546875" customWidth="1"/>
    <col min="4" max="4" width="6.85546875" customWidth="1"/>
    <col min="5" max="6" width="13.85546875" customWidth="1"/>
    <col min="7" max="7" width="17.85546875" customWidth="1"/>
    <col min="8" max="8" width="15" customWidth="1"/>
    <col min="9" max="9" width="41.85546875" style="2" customWidth="1"/>
    <col min="10" max="10" width="45.85546875" style="2" customWidth="1"/>
  </cols>
  <sheetData>
    <row r="2" spans="2:10" ht="23.25" thickBot="1">
      <c r="D2" s="199"/>
      <c r="E2" s="199"/>
      <c r="F2" s="199"/>
      <c r="G2" s="199"/>
    </row>
    <row r="3" spans="2:10" ht="63.75" thickBot="1">
      <c r="B3" s="34" t="s">
        <v>0</v>
      </c>
      <c r="C3" s="35" t="s">
        <v>2</v>
      </c>
      <c r="D3" s="36" t="s">
        <v>80</v>
      </c>
      <c r="E3" s="33" t="s">
        <v>3</v>
      </c>
      <c r="F3" s="33" t="s">
        <v>7</v>
      </c>
      <c r="G3" s="33" t="s">
        <v>4</v>
      </c>
      <c r="H3" s="33"/>
      <c r="I3" s="1"/>
      <c r="J3" s="1"/>
    </row>
    <row r="4" spans="2:10" ht="39.75" thickBot="1">
      <c r="B4" s="37">
        <v>1</v>
      </c>
      <c r="C4" s="41" t="s">
        <v>90</v>
      </c>
      <c r="D4" s="42">
        <v>40</v>
      </c>
      <c r="E4" s="43"/>
      <c r="F4" s="44">
        <v>1</v>
      </c>
      <c r="G4" s="44">
        <f>F4*E4*D4</f>
        <v>0</v>
      </c>
      <c r="H4" s="45"/>
      <c r="I4" s="50"/>
      <c r="J4" s="7"/>
    </row>
    <row r="5" spans="2:10" ht="59.25" thickBot="1">
      <c r="B5" s="37">
        <v>2</v>
      </c>
      <c r="C5" s="41" t="s">
        <v>82</v>
      </c>
      <c r="D5" s="42">
        <v>55</v>
      </c>
      <c r="E5" s="45"/>
      <c r="F5" s="45">
        <v>1</v>
      </c>
      <c r="G5" s="45">
        <f>F5*E5*D5</f>
        <v>0</v>
      </c>
      <c r="H5" s="45"/>
      <c r="I5" s="50"/>
      <c r="J5" s="7"/>
    </row>
    <row r="6" spans="2:10" ht="117.75" thickBot="1">
      <c r="B6" s="37">
        <v>3</v>
      </c>
      <c r="C6" s="41" t="s">
        <v>91</v>
      </c>
      <c r="D6" s="42">
        <v>1</v>
      </c>
      <c r="E6" s="45"/>
      <c r="F6" s="45"/>
      <c r="G6" s="45">
        <f t="shared" ref="G6:G11" si="0">E6*D6</f>
        <v>0</v>
      </c>
      <c r="H6" s="45"/>
      <c r="I6" s="56"/>
      <c r="J6" s="7"/>
    </row>
    <row r="7" spans="2:10" ht="78.75" thickBot="1">
      <c r="B7" s="37">
        <v>4</v>
      </c>
      <c r="C7" s="41" t="s">
        <v>70</v>
      </c>
      <c r="D7" s="42">
        <v>35</v>
      </c>
      <c r="E7" s="45"/>
      <c r="F7" s="45"/>
      <c r="G7" s="45">
        <f t="shared" si="0"/>
        <v>0</v>
      </c>
      <c r="H7" s="45"/>
      <c r="I7" s="56"/>
      <c r="J7" s="7"/>
    </row>
    <row r="8" spans="2:10" ht="39.75" thickBot="1">
      <c r="B8" s="37">
        <v>5</v>
      </c>
      <c r="C8" s="41" t="s">
        <v>92</v>
      </c>
      <c r="D8" s="42">
        <v>40</v>
      </c>
      <c r="E8" s="45"/>
      <c r="F8" s="45"/>
      <c r="G8" s="45">
        <f t="shared" si="0"/>
        <v>0</v>
      </c>
      <c r="H8" s="45"/>
      <c r="I8" s="56"/>
      <c r="J8" s="7"/>
    </row>
    <row r="9" spans="2:10" ht="78.75" thickBot="1">
      <c r="B9" s="37">
        <v>6</v>
      </c>
      <c r="C9" s="41" t="s">
        <v>93</v>
      </c>
      <c r="D9" s="42">
        <v>1</v>
      </c>
      <c r="E9" s="45"/>
      <c r="F9" s="45"/>
      <c r="G9" s="45">
        <f t="shared" si="0"/>
        <v>0</v>
      </c>
      <c r="H9" s="45"/>
      <c r="I9" s="56"/>
      <c r="J9" s="7"/>
    </row>
    <row r="10" spans="2:10" ht="20.25" thickBot="1">
      <c r="B10" s="37">
        <v>7</v>
      </c>
      <c r="C10" s="41" t="s">
        <v>94</v>
      </c>
      <c r="D10" s="42">
        <v>4</v>
      </c>
      <c r="E10" s="45"/>
      <c r="F10" s="45">
        <v>1</v>
      </c>
      <c r="G10" s="45">
        <f t="shared" si="0"/>
        <v>0</v>
      </c>
      <c r="H10" s="45"/>
      <c r="I10" s="56"/>
      <c r="J10" s="7"/>
    </row>
    <row r="11" spans="2:10" ht="20.25" thickBot="1">
      <c r="B11" s="37">
        <v>8</v>
      </c>
      <c r="C11" s="41" t="s">
        <v>95</v>
      </c>
      <c r="D11" s="42">
        <v>2</v>
      </c>
      <c r="E11" s="45"/>
      <c r="F11" s="45"/>
      <c r="G11" s="45">
        <f t="shared" si="0"/>
        <v>0</v>
      </c>
      <c r="H11" s="45"/>
      <c r="I11" s="56"/>
      <c r="J11" s="7"/>
    </row>
    <row r="12" spans="2:10" ht="25.5">
      <c r="B12" s="204"/>
      <c r="C12" s="205"/>
      <c r="D12" s="205"/>
      <c r="E12" s="205"/>
      <c r="F12" s="57"/>
      <c r="G12" s="58"/>
      <c r="H12" s="59"/>
    </row>
    <row r="13" spans="2:10" ht="25.5">
      <c r="B13" s="206"/>
      <c r="C13" s="207"/>
      <c r="D13" s="207"/>
      <c r="E13" s="207"/>
      <c r="F13" s="61"/>
      <c r="G13" s="62"/>
      <c r="H13" s="6"/>
    </row>
    <row r="14" spans="2:10" ht="30">
      <c r="B14" s="201" t="s">
        <v>1</v>
      </c>
      <c r="C14" s="201"/>
      <c r="D14" s="201"/>
      <c r="E14" s="3"/>
      <c r="F14" s="63"/>
      <c r="G14" s="4">
        <f>G4+G5+G6+G7+G8+G9+G10+G11</f>
        <v>0</v>
      </c>
      <c r="H14" s="64" t="s">
        <v>74</v>
      </c>
    </row>
    <row r="15" spans="2:10" s="78" customFormat="1" ht="18.75">
      <c r="D15" s="79"/>
      <c r="E15" s="9"/>
      <c r="F15" s="9"/>
      <c r="G15" s="65"/>
      <c r="H15" s="66"/>
      <c r="I15" s="80"/>
      <c r="J15" s="80"/>
    </row>
    <row r="16" spans="2:10" ht="18.75">
      <c r="E16" s="68"/>
      <c r="F16" s="69" t="s">
        <v>75</v>
      </c>
      <c r="G16" s="69" t="s">
        <v>76</v>
      </c>
    </row>
    <row r="17" spans="5:10">
      <c r="E17" s="70" t="s">
        <v>11</v>
      </c>
      <c r="F17" s="71">
        <f>G14</f>
        <v>0</v>
      </c>
      <c r="G17" s="70"/>
      <c r="I17"/>
      <c r="J17"/>
    </row>
    <row r="18" spans="5:10">
      <c r="E18" s="70" t="s">
        <v>77</v>
      </c>
      <c r="F18" s="72"/>
      <c r="G18" s="70">
        <f>F17*F18</f>
        <v>0</v>
      </c>
      <c r="I18"/>
      <c r="J18"/>
    </row>
    <row r="19" spans="5:10">
      <c r="E19" s="70" t="s">
        <v>12</v>
      </c>
      <c r="F19" s="73"/>
      <c r="G19" s="70">
        <f>G18+F17</f>
        <v>0</v>
      </c>
      <c r="I19"/>
      <c r="J19"/>
    </row>
    <row r="20" spans="5:10">
      <c r="E20" s="70" t="s">
        <v>78</v>
      </c>
      <c r="F20" s="72"/>
      <c r="G20" s="70">
        <f>F20*G24</f>
        <v>0</v>
      </c>
      <c r="I20"/>
      <c r="J20"/>
    </row>
    <row r="21" spans="5:10">
      <c r="E21" s="70" t="s">
        <v>13</v>
      </c>
      <c r="F21" s="74"/>
      <c r="G21" s="70">
        <f>F21*G24</f>
        <v>0</v>
      </c>
      <c r="I21"/>
      <c r="J21"/>
    </row>
    <row r="22" spans="5:10">
      <c r="E22" s="70" t="s">
        <v>79</v>
      </c>
      <c r="F22" s="75">
        <v>0.09</v>
      </c>
      <c r="G22" s="70">
        <f>F22*G24</f>
        <v>0</v>
      </c>
      <c r="I22"/>
      <c r="J22"/>
    </row>
    <row r="23" spans="5:10">
      <c r="E23" s="70" t="s">
        <v>14</v>
      </c>
      <c r="F23" s="75"/>
      <c r="G23" s="76">
        <f>SUM(G20:G22)</f>
        <v>0</v>
      </c>
      <c r="I23"/>
      <c r="J23"/>
    </row>
    <row r="24" spans="5:10">
      <c r="E24" s="70" t="s">
        <v>15</v>
      </c>
      <c r="F24" s="70"/>
      <c r="G24" s="77">
        <f>G19/(1-SUM(F20:F22))</f>
        <v>0</v>
      </c>
      <c r="I24"/>
      <c r="J24"/>
    </row>
  </sheetData>
  <mergeCells count="4">
    <mergeCell ref="D2:G2"/>
    <mergeCell ref="B12:E12"/>
    <mergeCell ref="B13:E13"/>
    <mergeCell ref="B14:D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workbookViewId="0">
      <selection activeCell="H3" sqref="H3"/>
    </sheetView>
  </sheetViews>
  <sheetFormatPr defaultColWidth="14.140625" defaultRowHeight="12"/>
  <cols>
    <col min="1" max="2" width="14.140625" style="122"/>
    <col min="3" max="3" width="45.85546875" style="122" customWidth="1"/>
    <col min="4" max="4" width="20.28515625" style="122" customWidth="1"/>
    <col min="5" max="5" width="20.7109375" style="122" customWidth="1"/>
    <col min="6" max="6" width="17.140625" style="122" customWidth="1"/>
    <col min="7" max="7" width="16.5703125" style="122" customWidth="1"/>
    <col min="8" max="8" width="14.140625" style="122"/>
    <col min="9" max="10" width="14.140625" style="123"/>
    <col min="11" max="16384" width="14.140625" style="122"/>
  </cols>
  <sheetData>
    <row r="2" spans="2:10" ht="19.5" thickBot="1">
      <c r="D2" s="213"/>
      <c r="E2" s="213"/>
      <c r="F2" s="213"/>
      <c r="G2" s="213"/>
    </row>
    <row r="3" spans="2:10" ht="60.75" thickBot="1">
      <c r="B3" s="124" t="s">
        <v>0</v>
      </c>
      <c r="C3" s="125" t="s">
        <v>2</v>
      </c>
      <c r="D3" s="126" t="s">
        <v>80</v>
      </c>
      <c r="E3" s="127" t="s">
        <v>3</v>
      </c>
      <c r="F3" s="127" t="s">
        <v>7</v>
      </c>
      <c r="G3" s="127" t="s">
        <v>4</v>
      </c>
      <c r="H3" s="127"/>
      <c r="I3" s="163" t="s">
        <v>96</v>
      </c>
      <c r="J3" s="128"/>
    </row>
    <row r="4" spans="2:10" ht="22.15" customHeight="1" thickBot="1">
      <c r="B4" s="129">
        <v>1</v>
      </c>
      <c r="C4" s="88" t="s">
        <v>97</v>
      </c>
      <c r="D4" s="130">
        <v>45</v>
      </c>
      <c r="E4" s="131"/>
      <c r="F4" s="132">
        <v>1</v>
      </c>
      <c r="G4" s="132">
        <f>F4*E4*D4</f>
        <v>0</v>
      </c>
      <c r="H4" s="133"/>
      <c r="I4" s="134"/>
      <c r="J4" s="135"/>
    </row>
    <row r="5" spans="2:10" ht="31.15" customHeight="1" thickBot="1">
      <c r="B5" s="129">
        <v>2</v>
      </c>
      <c r="C5" s="88" t="s">
        <v>82</v>
      </c>
      <c r="D5" s="130">
        <v>60</v>
      </c>
      <c r="E5" s="133"/>
      <c r="F5" s="133">
        <v>1</v>
      </c>
      <c r="G5" s="133">
        <f>F5*E5*D5</f>
        <v>0</v>
      </c>
      <c r="H5" s="133"/>
      <c r="I5" s="134"/>
      <c r="J5" s="135"/>
    </row>
    <row r="6" spans="2:10" ht="67.900000000000006" customHeight="1" thickBot="1">
      <c r="B6" s="129">
        <v>3</v>
      </c>
      <c r="C6" s="88" t="s">
        <v>98</v>
      </c>
      <c r="D6" s="130">
        <v>1</v>
      </c>
      <c r="E6" s="133"/>
      <c r="F6" s="133"/>
      <c r="G6" s="133">
        <f t="shared" ref="G6:G11" si="0">E6*D6</f>
        <v>0</v>
      </c>
      <c r="H6" s="133"/>
      <c r="I6" s="136"/>
      <c r="J6" s="135"/>
    </row>
    <row r="7" spans="2:10" ht="62.45" customHeight="1" thickBot="1">
      <c r="B7" s="129">
        <v>4</v>
      </c>
      <c r="C7" s="88" t="s">
        <v>70</v>
      </c>
      <c r="D7" s="130">
        <v>45</v>
      </c>
      <c r="E7" s="133"/>
      <c r="F7" s="133"/>
      <c r="G7" s="133">
        <f t="shared" si="0"/>
        <v>0</v>
      </c>
      <c r="H7" s="133"/>
      <c r="I7" s="136"/>
      <c r="J7" s="135"/>
    </row>
    <row r="8" spans="2:10" ht="30.75" thickBot="1">
      <c r="B8" s="129">
        <v>5</v>
      </c>
      <c r="C8" s="88" t="s">
        <v>84</v>
      </c>
      <c r="D8" s="130">
        <v>45</v>
      </c>
      <c r="E8" s="133"/>
      <c r="F8" s="133">
        <v>1</v>
      </c>
      <c r="G8" s="133">
        <f>D8*E8*F8</f>
        <v>0</v>
      </c>
      <c r="H8" s="133"/>
      <c r="I8" s="136"/>
      <c r="J8" s="135"/>
    </row>
    <row r="9" spans="2:10" ht="67.150000000000006" customHeight="1" thickBot="1">
      <c r="B9" s="129">
        <v>6</v>
      </c>
      <c r="C9" s="88" t="s">
        <v>99</v>
      </c>
      <c r="D9" s="130">
        <v>1</v>
      </c>
      <c r="E9" s="133"/>
      <c r="F9" s="133"/>
      <c r="G9" s="133">
        <f t="shared" si="0"/>
        <v>0</v>
      </c>
      <c r="H9" s="133"/>
      <c r="I9" s="136"/>
      <c r="J9" s="135"/>
    </row>
    <row r="10" spans="2:10" ht="15.75" thickBot="1">
      <c r="B10" s="129">
        <v>7</v>
      </c>
      <c r="C10" s="88" t="s">
        <v>100</v>
      </c>
      <c r="D10" s="130">
        <v>4</v>
      </c>
      <c r="E10" s="133"/>
      <c r="F10" s="133">
        <v>1</v>
      </c>
      <c r="G10" s="133">
        <f t="shared" si="0"/>
        <v>0</v>
      </c>
      <c r="H10" s="133"/>
      <c r="I10" s="136"/>
      <c r="J10" s="135"/>
    </row>
    <row r="11" spans="2:10" ht="15.75" thickBot="1">
      <c r="B11" s="129">
        <v>8</v>
      </c>
      <c r="C11" s="88" t="s">
        <v>95</v>
      </c>
      <c r="D11" s="130">
        <v>2</v>
      </c>
      <c r="E11" s="133"/>
      <c r="F11" s="133"/>
      <c r="G11" s="133">
        <f t="shared" si="0"/>
        <v>0</v>
      </c>
      <c r="H11" s="133"/>
      <c r="I11" s="136"/>
      <c r="J11" s="135"/>
    </row>
    <row r="12" spans="2:10" ht="18.75">
      <c r="B12" s="214"/>
      <c r="C12" s="215"/>
      <c r="D12" s="215"/>
      <c r="E12" s="215"/>
      <c r="F12" s="137"/>
      <c r="G12" s="138"/>
      <c r="H12" s="139"/>
    </row>
    <row r="13" spans="2:10" ht="18.75">
      <c r="B13" s="216"/>
      <c r="C13" s="217"/>
      <c r="D13" s="217"/>
      <c r="E13" s="217"/>
      <c r="F13" s="140"/>
      <c r="G13" s="141"/>
      <c r="H13" s="142"/>
    </row>
    <row r="14" spans="2:10" ht="24">
      <c r="B14" s="218" t="s">
        <v>1</v>
      </c>
      <c r="C14" s="218"/>
      <c r="D14" s="218"/>
      <c r="E14" s="143"/>
      <c r="F14" s="144"/>
      <c r="G14" s="145">
        <f>G4+G5+G6+G7+G8+G9+G10+G11</f>
        <v>0</v>
      </c>
      <c r="H14" s="146" t="s">
        <v>74</v>
      </c>
    </row>
    <row r="15" spans="2:10" s="147" customFormat="1">
      <c r="D15" s="148"/>
      <c r="E15" s="149"/>
      <c r="F15" s="149"/>
      <c r="G15" s="150"/>
      <c r="H15" s="151"/>
      <c r="I15" s="152"/>
      <c r="J15" s="152"/>
    </row>
    <row r="16" spans="2:10">
      <c r="E16" s="153"/>
      <c r="F16" s="154" t="s">
        <v>75</v>
      </c>
      <c r="G16" s="154" t="s">
        <v>76</v>
      </c>
    </row>
    <row r="17" spans="5:10">
      <c r="E17" s="155" t="s">
        <v>11</v>
      </c>
      <c r="F17" s="156">
        <f>G14</f>
        <v>0</v>
      </c>
      <c r="G17" s="155"/>
      <c r="I17" s="122"/>
      <c r="J17" s="122"/>
    </row>
    <row r="18" spans="5:10">
      <c r="E18" s="155" t="s">
        <v>77</v>
      </c>
      <c r="F18" s="157"/>
      <c r="G18" s="155">
        <f>F17*F18</f>
        <v>0</v>
      </c>
      <c r="I18" s="122"/>
      <c r="J18" s="122"/>
    </row>
    <row r="19" spans="5:10">
      <c r="E19" s="155" t="s">
        <v>12</v>
      </c>
      <c r="F19" s="158"/>
      <c r="G19" s="155">
        <f>G18+F17</f>
        <v>0</v>
      </c>
      <c r="I19" s="122"/>
      <c r="J19" s="122"/>
    </row>
    <row r="20" spans="5:10">
      <c r="E20" s="155" t="s">
        <v>78</v>
      </c>
      <c r="F20" s="157"/>
      <c r="G20" s="155">
        <f>F20*G24</f>
        <v>0</v>
      </c>
      <c r="I20" s="122"/>
      <c r="J20" s="122"/>
    </row>
    <row r="21" spans="5:10">
      <c r="E21" s="155" t="s">
        <v>13</v>
      </c>
      <c r="F21" s="159"/>
      <c r="G21" s="155">
        <f>F21*G24</f>
        <v>0</v>
      </c>
      <c r="I21" s="122"/>
      <c r="J21" s="122"/>
    </row>
    <row r="22" spans="5:10">
      <c r="E22" s="155" t="s">
        <v>79</v>
      </c>
      <c r="F22" s="160">
        <v>0.09</v>
      </c>
      <c r="G22" s="155">
        <f>F22*G24</f>
        <v>0</v>
      </c>
      <c r="I22" s="122"/>
      <c r="J22" s="122"/>
    </row>
    <row r="23" spans="5:10">
      <c r="E23" s="155" t="s">
        <v>14</v>
      </c>
      <c r="F23" s="160"/>
      <c r="G23" s="161">
        <f>SUM(G20:G22)</f>
        <v>0</v>
      </c>
      <c r="I23" s="122"/>
      <c r="J23" s="122"/>
    </row>
    <row r="24" spans="5:10">
      <c r="E24" s="155" t="s">
        <v>15</v>
      </c>
      <c r="F24" s="155"/>
      <c r="G24" s="162">
        <f>G19/(1-SUM(F20:F22))</f>
        <v>0</v>
      </c>
      <c r="I24" s="122"/>
      <c r="J24" s="122"/>
    </row>
  </sheetData>
  <mergeCells count="4">
    <mergeCell ref="D2:G2"/>
    <mergeCell ref="B12:E12"/>
    <mergeCell ref="B13:E13"/>
    <mergeCell ref="B14:D1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workbookViewId="0">
      <selection activeCell="B12" sqref="B12:E13"/>
    </sheetView>
  </sheetViews>
  <sheetFormatPr defaultColWidth="8.85546875" defaultRowHeight="12"/>
  <cols>
    <col min="1" max="1" width="4.7109375" style="122" customWidth="1"/>
    <col min="2" max="2" width="6.7109375" style="122" customWidth="1"/>
    <col min="3" max="3" width="57.85546875" style="122" customWidth="1"/>
    <col min="4" max="4" width="12.140625" style="122" customWidth="1"/>
    <col min="5" max="5" width="17.7109375" style="122" customWidth="1"/>
    <col min="6" max="6" width="13.85546875" style="122" customWidth="1"/>
    <col min="7" max="7" width="17.85546875" style="122" customWidth="1"/>
    <col min="8" max="8" width="15" style="122" customWidth="1"/>
    <col min="9" max="9" width="41.85546875" style="123" customWidth="1"/>
    <col min="10" max="10" width="45.85546875" style="123" customWidth="1"/>
    <col min="11" max="16384" width="8.85546875" style="122"/>
  </cols>
  <sheetData>
    <row r="2" spans="2:10" ht="19.5" thickBot="1">
      <c r="D2" s="213"/>
      <c r="E2" s="213"/>
      <c r="F2" s="213"/>
      <c r="G2" s="213"/>
    </row>
    <row r="3" spans="2:10" ht="30.75" thickBot="1">
      <c r="B3" s="124" t="s">
        <v>0</v>
      </c>
      <c r="C3" s="125" t="s">
        <v>2</v>
      </c>
      <c r="D3" s="126" t="s">
        <v>80</v>
      </c>
      <c r="E3" s="127" t="s">
        <v>3</v>
      </c>
      <c r="F3" s="127" t="s">
        <v>7</v>
      </c>
      <c r="G3" s="127" t="s">
        <v>4</v>
      </c>
      <c r="H3" s="127"/>
      <c r="I3" s="128"/>
      <c r="J3" s="128"/>
    </row>
    <row r="4" spans="2:10" ht="15.75" thickBot="1">
      <c r="B4" s="129">
        <v>1</v>
      </c>
      <c r="C4" s="88" t="s">
        <v>97</v>
      </c>
      <c r="D4" s="130">
        <v>40</v>
      </c>
      <c r="E4" s="131"/>
      <c r="F4" s="132">
        <v>1</v>
      </c>
      <c r="G4" s="132">
        <f>F4*E4*D4</f>
        <v>0</v>
      </c>
      <c r="H4" s="133"/>
      <c r="I4" s="134"/>
      <c r="J4" s="135"/>
    </row>
    <row r="5" spans="2:10" ht="30.75" thickBot="1">
      <c r="B5" s="129">
        <v>2</v>
      </c>
      <c r="C5" s="88" t="s">
        <v>82</v>
      </c>
      <c r="D5" s="130">
        <v>55</v>
      </c>
      <c r="E5" s="133"/>
      <c r="F5" s="133">
        <v>1</v>
      </c>
      <c r="G5" s="133">
        <f>F5*E5*D5</f>
        <v>0</v>
      </c>
      <c r="H5" s="133"/>
      <c r="I5" s="134"/>
      <c r="J5" s="135"/>
    </row>
    <row r="6" spans="2:10" ht="60.75" thickBot="1">
      <c r="B6" s="129">
        <v>3</v>
      </c>
      <c r="C6" s="88" t="s">
        <v>101</v>
      </c>
      <c r="D6" s="130">
        <v>1</v>
      </c>
      <c r="E6" s="133"/>
      <c r="F6" s="133"/>
      <c r="G6" s="133">
        <f t="shared" ref="G6:G11" si="0">E6*D6</f>
        <v>0</v>
      </c>
      <c r="H6" s="133"/>
      <c r="I6" s="136"/>
      <c r="J6" s="135"/>
    </row>
    <row r="7" spans="2:10" ht="60.75" thickBot="1">
      <c r="B7" s="129">
        <v>4</v>
      </c>
      <c r="C7" s="88" t="s">
        <v>70</v>
      </c>
      <c r="D7" s="130">
        <v>35</v>
      </c>
      <c r="E7" s="133"/>
      <c r="F7" s="133"/>
      <c r="G7" s="133">
        <f t="shared" si="0"/>
        <v>0</v>
      </c>
      <c r="H7" s="133"/>
      <c r="I7" s="136"/>
      <c r="J7" s="135"/>
    </row>
    <row r="8" spans="2:10" ht="30.75" thickBot="1">
      <c r="B8" s="129">
        <v>5</v>
      </c>
      <c r="C8" s="88" t="s">
        <v>84</v>
      </c>
      <c r="D8" s="130">
        <v>55</v>
      </c>
      <c r="E8" s="133"/>
      <c r="F8" s="133"/>
      <c r="G8" s="133">
        <f t="shared" si="0"/>
        <v>0</v>
      </c>
      <c r="H8" s="133"/>
      <c r="I8" s="136"/>
      <c r="J8" s="135"/>
    </row>
    <row r="9" spans="2:10" ht="45.75" thickBot="1">
      <c r="B9" s="129">
        <v>6</v>
      </c>
      <c r="C9" s="88" t="s">
        <v>93</v>
      </c>
      <c r="D9" s="130">
        <v>1</v>
      </c>
      <c r="E9" s="133"/>
      <c r="F9" s="133"/>
      <c r="G9" s="133">
        <f t="shared" si="0"/>
        <v>0</v>
      </c>
      <c r="H9" s="133"/>
      <c r="I9" s="136"/>
      <c r="J9" s="135"/>
    </row>
    <row r="10" spans="2:10" ht="15.75" thickBot="1">
      <c r="B10" s="129">
        <v>7</v>
      </c>
      <c r="C10" s="88" t="s">
        <v>102</v>
      </c>
      <c r="D10" s="130">
        <v>4</v>
      </c>
      <c r="E10" s="133"/>
      <c r="F10" s="133">
        <v>1</v>
      </c>
      <c r="G10" s="133">
        <f t="shared" si="0"/>
        <v>0</v>
      </c>
      <c r="H10" s="133"/>
      <c r="I10" s="136"/>
      <c r="J10" s="135"/>
    </row>
    <row r="11" spans="2:10" ht="30.75" thickBot="1">
      <c r="B11" s="129">
        <v>8</v>
      </c>
      <c r="C11" s="88" t="s">
        <v>103</v>
      </c>
      <c r="D11" s="130">
        <v>2</v>
      </c>
      <c r="E11" s="133"/>
      <c r="F11" s="133"/>
      <c r="G11" s="133">
        <f t="shared" si="0"/>
        <v>0</v>
      </c>
      <c r="H11" s="133"/>
      <c r="I11" s="136"/>
      <c r="J11" s="135"/>
    </row>
    <row r="12" spans="2:10" ht="18.75">
      <c r="B12" s="214"/>
      <c r="C12" s="215"/>
      <c r="D12" s="215"/>
      <c r="E12" s="215"/>
      <c r="F12" s="137"/>
      <c r="G12" s="138"/>
      <c r="H12" s="139"/>
    </row>
    <row r="13" spans="2:10" ht="18.75">
      <c r="B13" s="216"/>
      <c r="C13" s="217"/>
      <c r="D13" s="217"/>
      <c r="E13" s="217"/>
      <c r="F13" s="140"/>
      <c r="G13" s="141"/>
      <c r="H13" s="142"/>
    </row>
    <row r="14" spans="2:10" ht="24">
      <c r="B14" s="218" t="s">
        <v>1</v>
      </c>
      <c r="C14" s="218"/>
      <c r="D14" s="218"/>
      <c r="E14" s="143"/>
      <c r="F14" s="144"/>
      <c r="G14" s="145">
        <f>G4+G5+G6+G7+G8+G9+G10+G11</f>
        <v>0</v>
      </c>
      <c r="H14" s="146" t="s">
        <v>74</v>
      </c>
    </row>
    <row r="15" spans="2:10" s="147" customFormat="1">
      <c r="D15" s="148"/>
      <c r="E15" s="149"/>
      <c r="F15" s="149"/>
      <c r="G15" s="150"/>
      <c r="H15" s="151"/>
      <c r="I15" s="152"/>
      <c r="J15" s="152"/>
    </row>
    <row r="16" spans="2:10">
      <c r="E16" s="153"/>
      <c r="F16" s="154" t="s">
        <v>75</v>
      </c>
      <c r="G16" s="154" t="s">
        <v>76</v>
      </c>
    </row>
    <row r="17" spans="5:10">
      <c r="E17" s="155" t="s">
        <v>11</v>
      </c>
      <c r="F17" s="156">
        <f>G14</f>
        <v>0</v>
      </c>
      <c r="G17" s="155"/>
      <c r="I17" s="122"/>
      <c r="J17" s="122"/>
    </row>
    <row r="18" spans="5:10">
      <c r="E18" s="155" t="s">
        <v>77</v>
      </c>
      <c r="F18" s="157"/>
      <c r="G18" s="155">
        <f>F17*F18</f>
        <v>0</v>
      </c>
      <c r="I18" s="122"/>
      <c r="J18" s="122"/>
    </row>
    <row r="19" spans="5:10">
      <c r="E19" s="155" t="s">
        <v>12</v>
      </c>
      <c r="F19" s="158"/>
      <c r="G19" s="155">
        <f>G18+F17</f>
        <v>0</v>
      </c>
      <c r="I19" s="122"/>
      <c r="J19" s="122"/>
    </row>
    <row r="20" spans="5:10">
      <c r="E20" s="155" t="s">
        <v>78</v>
      </c>
      <c r="F20" s="157"/>
      <c r="G20" s="155">
        <f>F20*G24</f>
        <v>0</v>
      </c>
      <c r="I20" s="122"/>
      <c r="J20" s="122"/>
    </row>
    <row r="21" spans="5:10">
      <c r="E21" s="155" t="s">
        <v>13</v>
      </c>
      <c r="F21" s="159"/>
      <c r="G21" s="155">
        <f>F21*G24</f>
        <v>0</v>
      </c>
      <c r="I21" s="122"/>
      <c r="J21" s="122"/>
    </row>
    <row r="22" spans="5:10">
      <c r="E22" s="155" t="s">
        <v>79</v>
      </c>
      <c r="F22" s="160">
        <v>0.09</v>
      </c>
      <c r="G22" s="155">
        <f>F22*G24</f>
        <v>0</v>
      </c>
      <c r="I22" s="122"/>
      <c r="J22" s="122"/>
    </row>
    <row r="23" spans="5:10">
      <c r="E23" s="155" t="s">
        <v>14</v>
      </c>
      <c r="F23" s="160"/>
      <c r="G23" s="161">
        <f>SUM(G20:G22)</f>
        <v>0</v>
      </c>
      <c r="I23" s="122"/>
      <c r="J23" s="122"/>
    </row>
    <row r="24" spans="5:10">
      <c r="E24" s="155" t="s">
        <v>15</v>
      </c>
      <c r="F24" s="155"/>
      <c r="G24" s="162">
        <f>G19/(1-SUM(F20:F22))</f>
        <v>0</v>
      </c>
      <c r="I24" s="122"/>
      <c r="J24" s="122"/>
    </row>
  </sheetData>
  <mergeCells count="4">
    <mergeCell ref="D2:G2"/>
    <mergeCell ref="B12:E12"/>
    <mergeCell ref="B13:E13"/>
    <mergeCell ref="B14:D1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workbookViewId="0">
      <selection activeCell="C16" sqref="C16"/>
    </sheetView>
  </sheetViews>
  <sheetFormatPr defaultColWidth="8.85546875" defaultRowHeight="12"/>
  <cols>
    <col min="1" max="1" width="4.7109375" style="122" customWidth="1"/>
    <col min="2" max="2" width="6.7109375" style="122" customWidth="1"/>
    <col min="3" max="3" width="63.85546875" style="122" customWidth="1"/>
    <col min="4" max="4" width="16.7109375" style="122" customWidth="1"/>
    <col min="5" max="5" width="19.28515625" style="122" customWidth="1"/>
    <col min="6" max="6" width="13.85546875" style="122" customWidth="1"/>
    <col min="7" max="7" width="17.85546875" style="122" customWidth="1"/>
    <col min="8" max="8" width="15" style="122" customWidth="1"/>
    <col min="9" max="9" width="41.85546875" style="123" customWidth="1"/>
    <col min="10" max="10" width="45.85546875" style="123" customWidth="1"/>
    <col min="11" max="16384" width="8.85546875" style="122"/>
  </cols>
  <sheetData>
    <row r="2" spans="2:10" ht="19.5" thickBot="1">
      <c r="D2" s="213"/>
      <c r="E2" s="213"/>
      <c r="F2" s="213"/>
      <c r="G2" s="213"/>
    </row>
    <row r="3" spans="2:10" ht="30.75" thickBot="1">
      <c r="B3" s="124" t="s">
        <v>0</v>
      </c>
      <c r="C3" s="125" t="s">
        <v>2</v>
      </c>
      <c r="D3" s="126" t="s">
        <v>80</v>
      </c>
      <c r="E3" s="127" t="s">
        <v>3</v>
      </c>
      <c r="F3" s="127" t="s">
        <v>7</v>
      </c>
      <c r="G3" s="127" t="s">
        <v>4</v>
      </c>
      <c r="H3" s="127"/>
      <c r="I3" s="163" t="s">
        <v>104</v>
      </c>
      <c r="J3" s="128"/>
    </row>
    <row r="4" spans="2:10" ht="15.75" thickBot="1">
      <c r="B4" s="129">
        <v>1</v>
      </c>
      <c r="C4" s="88" t="s">
        <v>105</v>
      </c>
      <c r="D4" s="130">
        <v>35</v>
      </c>
      <c r="E4" s="131"/>
      <c r="F4" s="132">
        <v>1</v>
      </c>
      <c r="G4" s="132">
        <f>F4*E4*D4</f>
        <v>0</v>
      </c>
      <c r="H4" s="133"/>
      <c r="I4" s="134"/>
      <c r="J4" s="135"/>
    </row>
    <row r="5" spans="2:10" ht="30.75" thickBot="1">
      <c r="B5" s="129">
        <v>2</v>
      </c>
      <c r="C5" s="88" t="s">
        <v>82</v>
      </c>
      <c r="D5" s="130">
        <v>45</v>
      </c>
      <c r="E5" s="133"/>
      <c r="F5" s="133">
        <v>1</v>
      </c>
      <c r="G5" s="133">
        <f>F5*E5*D5</f>
        <v>0</v>
      </c>
      <c r="H5" s="133"/>
      <c r="I5" s="134"/>
      <c r="J5" s="135"/>
    </row>
    <row r="6" spans="2:10" ht="60.75" thickBot="1">
      <c r="B6" s="129">
        <v>3</v>
      </c>
      <c r="C6" s="88" t="s">
        <v>106</v>
      </c>
      <c r="D6" s="130">
        <v>1</v>
      </c>
      <c r="E6" s="133"/>
      <c r="F6" s="133"/>
      <c r="G6" s="133">
        <f t="shared" ref="G6:G11" si="0">E6*D6</f>
        <v>0</v>
      </c>
      <c r="H6" s="133"/>
      <c r="I6" s="136"/>
      <c r="J6" s="135"/>
    </row>
    <row r="7" spans="2:10" ht="60.75" thickBot="1">
      <c r="B7" s="129">
        <v>4</v>
      </c>
      <c r="C7" s="88" t="s">
        <v>70</v>
      </c>
      <c r="D7" s="130">
        <v>25</v>
      </c>
      <c r="E7" s="133"/>
      <c r="F7" s="133"/>
      <c r="G7" s="133">
        <f t="shared" si="0"/>
        <v>0</v>
      </c>
      <c r="H7" s="133"/>
      <c r="I7" s="136"/>
      <c r="J7" s="135"/>
    </row>
    <row r="8" spans="2:10" ht="30.75" thickBot="1">
      <c r="B8" s="129">
        <v>5</v>
      </c>
      <c r="C8" s="88" t="s">
        <v>84</v>
      </c>
      <c r="D8" s="130">
        <v>35</v>
      </c>
      <c r="E8" s="133"/>
      <c r="F8" s="133"/>
      <c r="G8" s="133">
        <f t="shared" si="0"/>
        <v>0</v>
      </c>
      <c r="H8" s="133"/>
      <c r="I8" s="136"/>
      <c r="J8" s="135"/>
    </row>
    <row r="9" spans="2:10" ht="45.75" thickBot="1">
      <c r="B9" s="129">
        <v>6</v>
      </c>
      <c r="C9" s="88" t="s">
        <v>93</v>
      </c>
      <c r="D9" s="130">
        <v>1</v>
      </c>
      <c r="E9" s="133"/>
      <c r="F9" s="133"/>
      <c r="G9" s="133">
        <f t="shared" si="0"/>
        <v>0</v>
      </c>
      <c r="H9" s="133"/>
      <c r="I9" s="136"/>
      <c r="J9" s="135"/>
    </row>
    <row r="10" spans="2:10" ht="15.75" thickBot="1">
      <c r="B10" s="129">
        <v>7</v>
      </c>
      <c r="C10" s="88" t="s">
        <v>102</v>
      </c>
      <c r="D10" s="130">
        <v>4</v>
      </c>
      <c r="E10" s="133"/>
      <c r="F10" s="133">
        <v>1</v>
      </c>
      <c r="G10" s="133">
        <f t="shared" si="0"/>
        <v>0</v>
      </c>
      <c r="H10" s="133"/>
      <c r="I10" s="136"/>
      <c r="J10" s="135"/>
    </row>
    <row r="11" spans="2:10" ht="30.75" thickBot="1">
      <c r="B11" s="129">
        <v>8</v>
      </c>
      <c r="C11" s="88" t="s">
        <v>103</v>
      </c>
      <c r="D11" s="130">
        <v>2</v>
      </c>
      <c r="E11" s="133"/>
      <c r="F11" s="133"/>
      <c r="G11" s="133">
        <f t="shared" si="0"/>
        <v>0</v>
      </c>
      <c r="H11" s="133"/>
      <c r="I11" s="136"/>
      <c r="J11" s="135"/>
    </row>
    <row r="12" spans="2:10" ht="18.75">
      <c r="B12" s="214"/>
      <c r="C12" s="215"/>
      <c r="D12" s="215"/>
      <c r="E12" s="215"/>
      <c r="F12" s="137"/>
      <c r="G12" s="138"/>
      <c r="H12" s="139"/>
    </row>
    <row r="13" spans="2:10" ht="18.75">
      <c r="B13" s="216"/>
      <c r="C13" s="217"/>
      <c r="D13" s="217"/>
      <c r="E13" s="217"/>
      <c r="F13" s="140"/>
      <c r="G13" s="141"/>
      <c r="H13" s="142"/>
    </row>
    <row r="14" spans="2:10" ht="24">
      <c r="B14" s="218" t="s">
        <v>1</v>
      </c>
      <c r="C14" s="218"/>
      <c r="D14" s="218"/>
      <c r="E14" s="143"/>
      <c r="F14" s="144"/>
      <c r="G14" s="145">
        <f>G4+G5+G6+G7+G8+G9+G10+G11</f>
        <v>0</v>
      </c>
      <c r="H14" s="146" t="s">
        <v>74</v>
      </c>
    </row>
    <row r="15" spans="2:10" s="147" customFormat="1">
      <c r="D15" s="148"/>
      <c r="E15" s="149"/>
      <c r="F15" s="149"/>
      <c r="G15" s="150"/>
      <c r="H15" s="151"/>
      <c r="I15" s="152"/>
      <c r="J15" s="152"/>
    </row>
    <row r="16" spans="2:10">
      <c r="E16" s="153"/>
      <c r="F16" s="154" t="s">
        <v>75</v>
      </c>
      <c r="G16" s="154" t="s">
        <v>76</v>
      </c>
    </row>
    <row r="17" spans="5:10">
      <c r="E17" s="155" t="s">
        <v>11</v>
      </c>
      <c r="F17" s="156">
        <f>G14</f>
        <v>0</v>
      </c>
      <c r="G17" s="155"/>
      <c r="I17" s="122"/>
      <c r="J17" s="122"/>
    </row>
    <row r="18" spans="5:10">
      <c r="E18" s="155" t="s">
        <v>77</v>
      </c>
      <c r="F18" s="157"/>
      <c r="G18" s="155">
        <f>F17*F18</f>
        <v>0</v>
      </c>
      <c r="I18" s="122"/>
      <c r="J18" s="122"/>
    </row>
    <row r="19" spans="5:10">
      <c r="E19" s="155" t="s">
        <v>12</v>
      </c>
      <c r="F19" s="158"/>
      <c r="G19" s="155">
        <f>G18+F17</f>
        <v>0</v>
      </c>
      <c r="I19" s="122"/>
      <c r="J19" s="122"/>
    </row>
    <row r="20" spans="5:10">
      <c r="E20" s="155" t="s">
        <v>78</v>
      </c>
      <c r="F20" s="157"/>
      <c r="G20" s="155">
        <f>F20*G24</f>
        <v>0</v>
      </c>
      <c r="I20" s="122"/>
      <c r="J20" s="122"/>
    </row>
    <row r="21" spans="5:10">
      <c r="E21" s="155" t="s">
        <v>13</v>
      </c>
      <c r="F21" s="159"/>
      <c r="G21" s="155">
        <f>F21*G24</f>
        <v>0</v>
      </c>
      <c r="I21" s="122"/>
      <c r="J21" s="122"/>
    </row>
    <row r="22" spans="5:10">
      <c r="E22" s="155" t="s">
        <v>79</v>
      </c>
      <c r="F22" s="160">
        <v>0.09</v>
      </c>
      <c r="G22" s="155">
        <f>F22*G24</f>
        <v>0</v>
      </c>
      <c r="I22" s="122"/>
      <c r="J22" s="122"/>
    </row>
    <row r="23" spans="5:10">
      <c r="E23" s="155" t="s">
        <v>14</v>
      </c>
      <c r="F23" s="160"/>
      <c r="G23" s="161">
        <f>SUM(G20:G22)</f>
        <v>0</v>
      </c>
      <c r="I23" s="122"/>
      <c r="J23" s="122"/>
    </row>
    <row r="24" spans="5:10">
      <c r="E24" s="155" t="s">
        <v>15</v>
      </c>
      <c r="F24" s="155"/>
      <c r="G24" s="162">
        <f>G19/(1-SUM(F20:F22))</f>
        <v>0</v>
      </c>
      <c r="I24" s="122"/>
      <c r="J24" s="122"/>
    </row>
  </sheetData>
  <mergeCells count="4">
    <mergeCell ref="D2:G2"/>
    <mergeCell ref="B12:E12"/>
    <mergeCell ref="B13:E13"/>
    <mergeCell ref="B14:D1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zoomScaleNormal="100" workbookViewId="0">
      <selection activeCell="H3" sqref="H3"/>
    </sheetView>
  </sheetViews>
  <sheetFormatPr defaultRowHeight="15"/>
  <cols>
    <col min="1" max="1" width="4.7109375" customWidth="1"/>
    <col min="2" max="2" width="6.7109375" customWidth="1"/>
    <col min="3" max="3" width="56.42578125" customWidth="1"/>
    <col min="4" max="4" width="15.7109375" customWidth="1"/>
    <col min="5" max="5" width="23.28515625" customWidth="1"/>
    <col min="6" max="6" width="16" customWidth="1"/>
    <col min="7" max="7" width="17.85546875" customWidth="1"/>
    <col min="8" max="8" width="15" customWidth="1"/>
    <col min="9" max="9" width="28.42578125" style="2" customWidth="1"/>
    <col min="10" max="10" width="45.85546875" style="2" customWidth="1"/>
  </cols>
  <sheetData>
    <row r="1" spans="2:10">
      <c r="C1" s="164" t="s">
        <v>107</v>
      </c>
    </row>
    <row r="2" spans="2:10" ht="23.25" thickBot="1">
      <c r="D2" s="199"/>
      <c r="E2" s="199"/>
      <c r="F2" s="199"/>
      <c r="G2" s="199"/>
      <c r="I2" s="165"/>
    </row>
    <row r="3" spans="2:10" ht="42.75" thickBot="1">
      <c r="B3" s="34" t="s">
        <v>0</v>
      </c>
      <c r="C3" s="35" t="s">
        <v>2</v>
      </c>
      <c r="D3" s="36" t="s">
        <v>80</v>
      </c>
      <c r="E3" s="33" t="s">
        <v>3</v>
      </c>
      <c r="F3" s="33" t="s">
        <v>7</v>
      </c>
      <c r="G3" s="33" t="s">
        <v>4</v>
      </c>
      <c r="H3" s="33"/>
      <c r="I3" s="166"/>
      <c r="J3" s="1"/>
    </row>
    <row r="4" spans="2:10" ht="20.25" thickBot="1">
      <c r="B4" s="37">
        <v>1</v>
      </c>
      <c r="C4" s="41" t="s">
        <v>105</v>
      </c>
      <c r="D4" s="42">
        <v>25</v>
      </c>
      <c r="E4" s="43"/>
      <c r="F4" s="44">
        <v>1</v>
      </c>
      <c r="G4" s="44">
        <f>F4*E4*D4</f>
        <v>0</v>
      </c>
      <c r="H4" s="45"/>
      <c r="I4" s="167"/>
      <c r="J4" s="7"/>
    </row>
    <row r="5" spans="2:10" ht="78.75" thickBot="1">
      <c r="B5" s="37">
        <v>2</v>
      </c>
      <c r="C5" s="41" t="s">
        <v>108</v>
      </c>
      <c r="D5" s="42">
        <v>30</v>
      </c>
      <c r="E5" s="45"/>
      <c r="F5" s="45">
        <v>1</v>
      </c>
      <c r="G5" s="45">
        <f>F5*E5*D5</f>
        <v>0</v>
      </c>
      <c r="H5" s="45"/>
      <c r="I5" s="167"/>
      <c r="J5" s="7"/>
    </row>
    <row r="6" spans="2:10" ht="59.25" thickBot="1">
      <c r="B6" s="37">
        <v>4</v>
      </c>
      <c r="C6" s="41" t="s">
        <v>109</v>
      </c>
      <c r="D6" s="42">
        <v>10</v>
      </c>
      <c r="E6" s="45"/>
      <c r="F6" s="45"/>
      <c r="G6" s="45">
        <f t="shared" ref="G6:G11" si="0">E6*D6</f>
        <v>0</v>
      </c>
      <c r="H6" s="45"/>
      <c r="I6" s="56"/>
      <c r="J6" s="7"/>
    </row>
    <row r="7" spans="2:10" ht="39.75" thickBot="1">
      <c r="B7" s="37">
        <v>5</v>
      </c>
      <c r="C7" s="41" t="s">
        <v>84</v>
      </c>
      <c r="D7" s="42">
        <v>20</v>
      </c>
      <c r="E7" s="45"/>
      <c r="F7" s="45"/>
      <c r="G7" s="45">
        <f t="shared" si="0"/>
        <v>0</v>
      </c>
      <c r="H7" s="45"/>
      <c r="I7" s="56"/>
      <c r="J7" s="7"/>
    </row>
    <row r="8" spans="2:10" ht="59.25" thickBot="1">
      <c r="B8" s="37">
        <v>6</v>
      </c>
      <c r="C8" s="41" t="s">
        <v>110</v>
      </c>
      <c r="D8" s="42">
        <v>4</v>
      </c>
      <c r="E8" s="45"/>
      <c r="F8" s="45"/>
      <c r="G8" s="45">
        <f>E8*D8</f>
        <v>0</v>
      </c>
      <c r="H8" s="45"/>
      <c r="I8" s="56"/>
      <c r="J8" s="7"/>
    </row>
    <row r="9" spans="2:10" ht="20.25" thickBot="1">
      <c r="B9" s="37">
        <v>7</v>
      </c>
      <c r="C9" s="41" t="s">
        <v>111</v>
      </c>
      <c r="D9" s="42">
        <v>1</v>
      </c>
      <c r="E9" s="45"/>
      <c r="F9" s="45"/>
      <c r="G9" s="45">
        <f t="shared" si="0"/>
        <v>0</v>
      </c>
      <c r="H9" s="45"/>
      <c r="I9" s="56"/>
      <c r="J9" s="7"/>
    </row>
    <row r="10" spans="2:10" ht="20.25" thickBot="1">
      <c r="B10" s="37">
        <v>8</v>
      </c>
      <c r="C10" s="41" t="s">
        <v>112</v>
      </c>
      <c r="D10" s="42">
        <v>5</v>
      </c>
      <c r="E10" s="45"/>
      <c r="F10" s="45">
        <v>1</v>
      </c>
      <c r="G10" s="45">
        <f t="shared" si="0"/>
        <v>0</v>
      </c>
      <c r="H10" s="45"/>
      <c r="I10" s="56"/>
      <c r="J10" s="7"/>
    </row>
    <row r="11" spans="2:10" ht="78.75" thickBot="1">
      <c r="B11" s="37">
        <v>9</v>
      </c>
      <c r="C11" s="41" t="s">
        <v>113</v>
      </c>
      <c r="D11" s="42">
        <v>7</v>
      </c>
      <c r="E11" s="45"/>
      <c r="F11" s="45"/>
      <c r="G11" s="45">
        <f t="shared" si="0"/>
        <v>0</v>
      </c>
      <c r="H11" s="45"/>
      <c r="I11" s="56"/>
      <c r="J11" s="7"/>
    </row>
    <row r="12" spans="2:10" ht="25.5">
      <c r="B12" s="204"/>
      <c r="C12" s="205"/>
      <c r="D12" s="205"/>
      <c r="E12" s="205"/>
      <c r="F12" s="57"/>
      <c r="G12" s="58"/>
      <c r="H12" s="59"/>
    </row>
    <row r="13" spans="2:10" ht="25.5">
      <c r="B13" s="206"/>
      <c r="C13" s="207"/>
      <c r="D13" s="207"/>
      <c r="E13" s="207"/>
      <c r="F13" s="61"/>
      <c r="G13" s="62"/>
      <c r="H13" s="6"/>
    </row>
    <row r="14" spans="2:10" ht="30">
      <c r="B14" s="201" t="s">
        <v>1</v>
      </c>
      <c r="C14" s="201"/>
      <c r="D14" s="201"/>
      <c r="E14" s="3"/>
      <c r="F14" s="63"/>
      <c r="G14" s="4">
        <f>G4+G5+G6+G7+G8+G9+G10+G11</f>
        <v>0</v>
      </c>
      <c r="H14" s="64" t="s">
        <v>74</v>
      </c>
    </row>
    <row r="15" spans="2:10" s="78" customFormat="1" ht="18.75">
      <c r="D15" s="79"/>
      <c r="E15" s="9"/>
      <c r="F15" s="9"/>
      <c r="G15" s="65"/>
      <c r="H15" s="66"/>
      <c r="I15" s="80"/>
      <c r="J15" s="80"/>
    </row>
    <row r="16" spans="2:10" ht="18.75">
      <c r="E16" s="68"/>
      <c r="F16" s="69" t="s">
        <v>75</v>
      </c>
      <c r="G16" s="69" t="s">
        <v>76</v>
      </c>
    </row>
    <row r="17" spans="5:10">
      <c r="E17" s="70" t="s">
        <v>11</v>
      </c>
      <c r="F17" s="71">
        <f>G14</f>
        <v>0</v>
      </c>
      <c r="G17" s="70"/>
      <c r="I17"/>
      <c r="J17"/>
    </row>
    <row r="18" spans="5:10">
      <c r="E18" s="70" t="s">
        <v>77</v>
      </c>
      <c r="F18" s="72"/>
      <c r="G18" s="70">
        <f>F17*F18</f>
        <v>0</v>
      </c>
      <c r="I18"/>
      <c r="J18"/>
    </row>
    <row r="19" spans="5:10">
      <c r="E19" s="70" t="s">
        <v>12</v>
      </c>
      <c r="F19" s="73"/>
      <c r="G19" s="70">
        <f>G18+F17</f>
        <v>0</v>
      </c>
      <c r="I19"/>
      <c r="J19"/>
    </row>
    <row r="20" spans="5:10">
      <c r="E20" s="70" t="s">
        <v>78</v>
      </c>
      <c r="F20" s="72"/>
      <c r="G20" s="70">
        <f>F20*G24</f>
        <v>0</v>
      </c>
      <c r="I20"/>
      <c r="J20"/>
    </row>
    <row r="21" spans="5:10">
      <c r="E21" s="70" t="s">
        <v>13</v>
      </c>
      <c r="F21" s="74"/>
      <c r="G21" s="70">
        <f>F21*G24</f>
        <v>0</v>
      </c>
      <c r="I21"/>
      <c r="J21"/>
    </row>
    <row r="22" spans="5:10">
      <c r="E22" s="70" t="s">
        <v>79</v>
      </c>
      <c r="F22" s="75">
        <v>0.09</v>
      </c>
      <c r="G22" s="70">
        <f>F22*G24</f>
        <v>0</v>
      </c>
      <c r="I22"/>
      <c r="J22"/>
    </row>
    <row r="23" spans="5:10">
      <c r="E23" s="70" t="s">
        <v>14</v>
      </c>
      <c r="F23" s="75"/>
      <c r="G23" s="76">
        <f>SUM(G20:G22)</f>
        <v>0</v>
      </c>
      <c r="I23"/>
      <c r="J23"/>
    </row>
    <row r="24" spans="5:10">
      <c r="E24" s="70" t="s">
        <v>15</v>
      </c>
      <c r="F24" s="70"/>
      <c r="G24" s="77">
        <f>G19/(1-SUM(F20:F22))</f>
        <v>0</v>
      </c>
      <c r="I24"/>
      <c r="J24"/>
    </row>
  </sheetData>
  <mergeCells count="4">
    <mergeCell ref="D2:G2"/>
    <mergeCell ref="B12:E12"/>
    <mergeCell ref="B13:E13"/>
    <mergeCell ref="B14:D14"/>
  </mergeCell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1"/>
  <sheetViews>
    <sheetView workbookViewId="0">
      <selection activeCell="B9" sqref="B9:E10"/>
    </sheetView>
  </sheetViews>
  <sheetFormatPr defaultRowHeight="15"/>
  <cols>
    <col min="1" max="1" width="4.7109375" customWidth="1"/>
    <col min="2" max="2" width="6.7109375" customWidth="1"/>
    <col min="3" max="3" width="57.85546875" customWidth="1"/>
    <col min="4" max="4" width="16.28515625" customWidth="1"/>
    <col min="5" max="5" width="21.28515625" customWidth="1"/>
    <col min="6" max="6" width="17.5703125" customWidth="1"/>
    <col min="7" max="7" width="17.85546875" customWidth="1"/>
    <col min="8" max="8" width="15" customWidth="1"/>
    <col min="9" max="9" width="4.42578125" customWidth="1"/>
    <col min="10" max="10" width="5.140625" customWidth="1"/>
    <col min="11" max="11" width="4.42578125" customWidth="1"/>
    <col min="12" max="12" width="3.85546875" customWidth="1"/>
    <col min="13" max="13" width="4.28515625" customWidth="1"/>
    <col min="14" max="14" width="4.42578125" customWidth="1"/>
    <col min="15" max="15" width="5.28515625" customWidth="1"/>
    <col min="16" max="16" width="51.28515625" style="2" customWidth="1"/>
    <col min="17" max="17" width="45.85546875" style="2" customWidth="1"/>
  </cols>
  <sheetData>
    <row r="1" spans="2:17" ht="51.6" customHeight="1">
      <c r="E1" s="219" t="s">
        <v>114</v>
      </c>
      <c r="F1" s="220"/>
      <c r="G1" s="220"/>
      <c r="H1" s="220"/>
      <c r="I1" s="220"/>
      <c r="J1" s="220"/>
      <c r="K1" s="220"/>
      <c r="L1" s="220"/>
      <c r="M1" s="220"/>
      <c r="N1" s="220"/>
      <c r="O1" s="220"/>
    </row>
    <row r="2" spans="2:17" ht="23.25" thickBot="1">
      <c r="D2" s="199"/>
      <c r="E2" s="199"/>
      <c r="F2" s="199"/>
      <c r="G2" s="199"/>
      <c r="I2" s="221"/>
      <c r="J2" s="222"/>
      <c r="K2" s="222"/>
      <c r="L2" s="222"/>
      <c r="M2" s="222"/>
      <c r="N2" s="222"/>
      <c r="O2" s="222"/>
    </row>
    <row r="3" spans="2:17" ht="63.75" thickBot="1">
      <c r="B3" s="34" t="s">
        <v>0</v>
      </c>
      <c r="C3" s="35" t="s">
        <v>2</v>
      </c>
      <c r="D3" s="36" t="s">
        <v>80</v>
      </c>
      <c r="E3" s="33" t="s">
        <v>3</v>
      </c>
      <c r="F3" s="33" t="s">
        <v>7</v>
      </c>
      <c r="G3" s="33" t="s">
        <v>4</v>
      </c>
      <c r="H3" s="33"/>
      <c r="I3" s="33"/>
      <c r="J3" s="33"/>
      <c r="K3" s="33"/>
      <c r="L3" s="33"/>
      <c r="M3" s="33"/>
      <c r="N3" s="33"/>
      <c r="O3" s="33"/>
      <c r="P3" s="81" t="s">
        <v>114</v>
      </c>
      <c r="Q3" s="1"/>
    </row>
    <row r="4" spans="2:17" ht="20.25" thickBot="1">
      <c r="B4" s="37">
        <v>1</v>
      </c>
      <c r="C4" s="41" t="s">
        <v>115</v>
      </c>
      <c r="D4" s="42">
        <v>185</v>
      </c>
      <c r="E4" s="43"/>
      <c r="F4" s="44">
        <v>1</v>
      </c>
      <c r="G4" s="44">
        <f>F4*E4*D4</f>
        <v>0</v>
      </c>
      <c r="H4" s="45"/>
      <c r="I4" s="46"/>
      <c r="J4" s="47"/>
      <c r="K4" s="48"/>
      <c r="L4" s="48"/>
      <c r="M4" s="48"/>
      <c r="N4" s="48"/>
      <c r="O4" s="49"/>
      <c r="P4" s="50" t="s">
        <v>116</v>
      </c>
      <c r="Q4" s="7"/>
    </row>
    <row r="5" spans="2:17" ht="59.25" thickBot="1">
      <c r="B5" s="37">
        <v>2</v>
      </c>
      <c r="C5" s="41" t="s">
        <v>117</v>
      </c>
      <c r="D5" s="42">
        <v>185</v>
      </c>
      <c r="E5" s="45"/>
      <c r="F5" s="45">
        <v>1</v>
      </c>
      <c r="G5" s="45">
        <f>F5*E5*D5</f>
        <v>0</v>
      </c>
      <c r="H5" s="45"/>
      <c r="I5" s="51"/>
      <c r="J5" s="52"/>
      <c r="K5" s="53"/>
      <c r="L5" s="53"/>
      <c r="M5" s="53"/>
      <c r="N5" s="53"/>
      <c r="O5" s="54"/>
      <c r="P5" s="50"/>
      <c r="Q5" s="7"/>
    </row>
    <row r="6" spans="2:17" ht="20.25" thickBot="1">
      <c r="B6" s="37">
        <v>3</v>
      </c>
      <c r="C6" s="41" t="s">
        <v>118</v>
      </c>
      <c r="D6" s="42">
        <v>10</v>
      </c>
      <c r="E6" s="45"/>
      <c r="F6" s="45">
        <v>1</v>
      </c>
      <c r="G6" s="45">
        <f t="shared" ref="G6:G8" si="0">E6*D6</f>
        <v>0</v>
      </c>
      <c r="H6" s="45"/>
      <c r="I6" s="51"/>
      <c r="J6" s="52"/>
      <c r="K6" s="53"/>
      <c r="L6" s="53"/>
      <c r="M6" s="53"/>
      <c r="N6" s="53"/>
      <c r="O6" s="54"/>
      <c r="P6" s="50"/>
      <c r="Q6" s="7"/>
    </row>
    <row r="7" spans="2:17" ht="78.75" thickBot="1">
      <c r="B7" s="37">
        <v>4</v>
      </c>
      <c r="C7" s="41" t="s">
        <v>119</v>
      </c>
      <c r="D7" s="42">
        <v>11</v>
      </c>
      <c r="E7" s="45"/>
      <c r="F7" s="45"/>
      <c r="G7" s="45">
        <f t="shared" si="0"/>
        <v>0</v>
      </c>
      <c r="H7" s="45"/>
      <c r="I7" s="51"/>
      <c r="J7" s="52"/>
      <c r="K7" s="53"/>
      <c r="L7" s="53"/>
      <c r="M7" s="53"/>
      <c r="N7" s="53"/>
      <c r="O7" s="54"/>
      <c r="P7" s="50"/>
      <c r="Q7" s="7"/>
    </row>
    <row r="8" spans="2:17" ht="20.25" thickBot="1">
      <c r="B8" s="37">
        <v>5</v>
      </c>
      <c r="C8" s="41" t="s">
        <v>120</v>
      </c>
      <c r="D8" s="42">
        <v>1</v>
      </c>
      <c r="E8" s="45"/>
      <c r="F8" s="45"/>
      <c r="G8" s="45">
        <f t="shared" si="0"/>
        <v>0</v>
      </c>
      <c r="H8" s="45"/>
      <c r="I8" s="55"/>
      <c r="J8" s="53"/>
      <c r="K8" s="53"/>
      <c r="L8" s="53"/>
      <c r="M8" s="53"/>
      <c r="N8" s="53"/>
      <c r="O8" s="54"/>
      <c r="P8" s="56"/>
      <c r="Q8" s="7"/>
    </row>
    <row r="9" spans="2:17" ht="25.5">
      <c r="B9" s="204"/>
      <c r="C9" s="205"/>
      <c r="D9" s="205"/>
      <c r="E9" s="205"/>
      <c r="F9" s="57"/>
      <c r="G9" s="58"/>
      <c r="H9" s="59"/>
      <c r="I9" s="59"/>
      <c r="J9" s="59"/>
      <c r="K9" s="59"/>
      <c r="L9" s="59"/>
      <c r="M9" s="59"/>
      <c r="N9" s="59"/>
      <c r="O9" s="60"/>
    </row>
    <row r="10" spans="2:17" ht="25.5">
      <c r="B10" s="206"/>
      <c r="C10" s="207"/>
      <c r="D10" s="207"/>
      <c r="E10" s="207"/>
      <c r="F10" s="61"/>
      <c r="G10" s="62"/>
      <c r="H10" s="6"/>
      <c r="I10" s="6"/>
      <c r="J10" s="6"/>
      <c r="K10" s="6"/>
      <c r="L10" s="6"/>
      <c r="M10" s="6"/>
      <c r="N10" s="6"/>
      <c r="O10" s="26"/>
    </row>
    <row r="11" spans="2:17" ht="30">
      <c r="B11" s="201" t="s">
        <v>1</v>
      </c>
      <c r="C11" s="201"/>
      <c r="D11" s="201"/>
      <c r="E11" s="3"/>
      <c r="F11" s="63"/>
      <c r="G11" s="4">
        <f>G4+G5+G6+G7+G8</f>
        <v>0</v>
      </c>
      <c r="H11" s="64" t="s">
        <v>74</v>
      </c>
      <c r="I11" s="64"/>
      <c r="J11" s="64"/>
      <c r="K11" s="64"/>
      <c r="L11" s="64"/>
      <c r="M11" s="64"/>
      <c r="N11" s="64"/>
      <c r="O11" s="3"/>
    </row>
    <row r="12" spans="2:17" s="78" customFormat="1" ht="18.75">
      <c r="D12" s="79"/>
      <c r="E12" s="9"/>
      <c r="F12" s="9"/>
      <c r="G12" s="65"/>
      <c r="H12" s="66"/>
      <c r="I12" s="66"/>
      <c r="J12" s="66"/>
      <c r="K12" s="66"/>
      <c r="L12" s="66"/>
      <c r="M12" s="66"/>
      <c r="N12" s="66"/>
      <c r="O12" s="67"/>
      <c r="P12" s="80"/>
      <c r="Q12" s="80"/>
    </row>
    <row r="13" spans="2:17" ht="18.75">
      <c r="E13" s="68"/>
      <c r="F13" s="69" t="s">
        <v>75</v>
      </c>
      <c r="G13" s="69" t="s">
        <v>76</v>
      </c>
    </row>
    <row r="14" spans="2:17">
      <c r="E14" s="70" t="s">
        <v>11</v>
      </c>
      <c r="F14" s="71">
        <f>G11</f>
        <v>0</v>
      </c>
      <c r="G14" s="70"/>
    </row>
    <row r="15" spans="2:17">
      <c r="E15" s="70" t="s">
        <v>77</v>
      </c>
      <c r="F15" s="72"/>
      <c r="G15" s="70">
        <f>F14*F15</f>
        <v>0</v>
      </c>
    </row>
    <row r="16" spans="2:17">
      <c r="E16" s="70" t="s">
        <v>12</v>
      </c>
      <c r="F16" s="73"/>
      <c r="G16" s="70">
        <f>G15+F14</f>
        <v>0</v>
      </c>
    </row>
    <row r="17" spans="5:7" customFormat="1">
      <c r="E17" s="70" t="s">
        <v>78</v>
      </c>
      <c r="F17" s="72"/>
      <c r="G17" s="70">
        <f>F17*G21</f>
        <v>0</v>
      </c>
    </row>
    <row r="18" spans="5:7" customFormat="1">
      <c r="E18" s="70" t="s">
        <v>13</v>
      </c>
      <c r="F18" s="74"/>
      <c r="G18" s="70">
        <f>F18*G21</f>
        <v>0</v>
      </c>
    </row>
    <row r="19" spans="5:7" customFormat="1">
      <c r="E19" s="70" t="s">
        <v>79</v>
      </c>
      <c r="F19" s="75">
        <v>0.09</v>
      </c>
      <c r="G19" s="70">
        <f>F19*G21</f>
        <v>0</v>
      </c>
    </row>
    <row r="20" spans="5:7" customFormat="1">
      <c r="E20" s="70" t="s">
        <v>14</v>
      </c>
      <c r="F20" s="75"/>
      <c r="G20" s="76">
        <f>SUM(G17:G19)</f>
        <v>0</v>
      </c>
    </row>
    <row r="21" spans="5:7" customFormat="1">
      <c r="E21" s="70" t="s">
        <v>15</v>
      </c>
      <c r="F21" s="70"/>
      <c r="G21" s="77">
        <f>G16/(1-SUM(F17:F19))</f>
        <v>0</v>
      </c>
    </row>
  </sheetData>
  <mergeCells count="6">
    <mergeCell ref="B11:D11"/>
    <mergeCell ref="E1:O1"/>
    <mergeCell ref="D2:G2"/>
    <mergeCell ref="I2:O2"/>
    <mergeCell ref="B9:E9"/>
    <mergeCell ref="B10:E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32"/>
  <sheetViews>
    <sheetView topLeftCell="A10" zoomScaleNormal="100" workbookViewId="0">
      <selection activeCell="A19" sqref="A19:XFD19"/>
    </sheetView>
  </sheetViews>
  <sheetFormatPr defaultRowHeight="15"/>
  <cols>
    <col min="1" max="1" width="6.140625" customWidth="1"/>
    <col min="2" max="2" width="30.28515625" customWidth="1"/>
    <col min="3" max="3" width="51.28515625" customWidth="1"/>
    <col min="4" max="4" width="29.85546875" customWidth="1"/>
  </cols>
  <sheetData>
    <row r="2" spans="2:4" ht="64.5" customHeight="1">
      <c r="B2" s="168" t="s">
        <v>0</v>
      </c>
      <c r="C2" s="168" t="s">
        <v>130</v>
      </c>
      <c r="D2" s="168" t="s">
        <v>131</v>
      </c>
    </row>
    <row r="3" spans="2:4" ht="28.5" customHeight="1">
      <c r="B3" s="169">
        <v>1</v>
      </c>
      <c r="C3" s="170" t="s">
        <v>139</v>
      </c>
      <c r="D3" s="171"/>
    </row>
    <row r="4" spans="2:4" ht="28.5" customHeight="1">
      <c r="B4" s="169">
        <v>2</v>
      </c>
      <c r="C4" s="170" t="s">
        <v>140</v>
      </c>
      <c r="D4" s="171"/>
    </row>
    <row r="5" spans="2:4" ht="28.5" customHeight="1">
      <c r="B5" s="169">
        <v>3</v>
      </c>
      <c r="C5" s="170" t="s">
        <v>132</v>
      </c>
      <c r="D5" s="171"/>
    </row>
    <row r="6" spans="2:4" ht="42.75" customHeight="1">
      <c r="B6" s="169">
        <v>4</v>
      </c>
      <c r="C6" s="170" t="s">
        <v>141</v>
      </c>
      <c r="D6" s="171"/>
    </row>
    <row r="7" spans="2:4" ht="28.5" customHeight="1">
      <c r="B7" s="169">
        <v>5</v>
      </c>
      <c r="C7" s="170" t="s">
        <v>142</v>
      </c>
      <c r="D7" s="171"/>
    </row>
    <row r="8" spans="2:4" ht="38.25" customHeight="1">
      <c r="B8" s="169">
        <v>6</v>
      </c>
      <c r="C8" s="172" t="s">
        <v>143</v>
      </c>
      <c r="D8" s="171"/>
    </row>
    <row r="9" spans="2:4" ht="28.5" customHeight="1">
      <c r="B9" s="169">
        <v>7</v>
      </c>
      <c r="C9" s="170" t="s">
        <v>161</v>
      </c>
      <c r="D9" s="171"/>
    </row>
    <row r="10" spans="2:4" ht="28.5" customHeight="1">
      <c r="B10" s="169">
        <v>8</v>
      </c>
      <c r="C10" s="196" t="s">
        <v>144</v>
      </c>
      <c r="D10" s="171"/>
    </row>
    <row r="11" spans="2:4" ht="28.5" customHeight="1">
      <c r="B11" s="169">
        <v>9</v>
      </c>
      <c r="C11" s="196" t="s">
        <v>145</v>
      </c>
      <c r="D11" s="195"/>
    </row>
    <row r="12" spans="2:4" ht="28.5" customHeight="1">
      <c r="B12" s="169">
        <v>10</v>
      </c>
      <c r="C12" s="196" t="s">
        <v>146</v>
      </c>
      <c r="D12" s="195"/>
    </row>
    <row r="13" spans="2:4" ht="28.5" customHeight="1">
      <c r="B13" s="169">
        <v>11</v>
      </c>
      <c r="C13" s="196" t="s">
        <v>147</v>
      </c>
      <c r="D13" s="195"/>
    </row>
    <row r="14" spans="2:4" ht="28.5" customHeight="1">
      <c r="B14" s="169">
        <v>12</v>
      </c>
      <c r="C14" s="196" t="s">
        <v>148</v>
      </c>
      <c r="D14" s="195"/>
    </row>
    <row r="15" spans="2:4" ht="28.5" customHeight="1">
      <c r="B15" s="169">
        <v>13</v>
      </c>
      <c r="C15" s="196" t="s">
        <v>150</v>
      </c>
      <c r="D15" s="195"/>
    </row>
    <row r="16" spans="2:4" ht="28.5" customHeight="1">
      <c r="B16" s="169">
        <v>14</v>
      </c>
      <c r="C16" s="196" t="s">
        <v>149</v>
      </c>
      <c r="D16" s="195"/>
    </row>
    <row r="17" spans="2:4" ht="28.5" customHeight="1">
      <c r="B17" s="169">
        <v>15</v>
      </c>
      <c r="C17" s="196" t="s">
        <v>151</v>
      </c>
      <c r="D17" s="195"/>
    </row>
    <row r="18" spans="2:4" ht="28.5" customHeight="1">
      <c r="B18" s="169">
        <v>16</v>
      </c>
      <c r="C18" s="196" t="s">
        <v>152</v>
      </c>
      <c r="D18" s="195"/>
    </row>
    <row r="19" spans="2:4" ht="24.75" customHeight="1">
      <c r="B19" s="173"/>
      <c r="C19" s="174" t="s">
        <v>11</v>
      </c>
      <c r="D19" s="175">
        <v>0</v>
      </c>
    </row>
    <row r="20" spans="2:4" ht="27" customHeight="1">
      <c r="B20" s="176" t="s">
        <v>133</v>
      </c>
      <c r="C20" s="177"/>
      <c r="D20" s="178">
        <f>D19*C20</f>
        <v>0</v>
      </c>
    </row>
    <row r="21" spans="2:4" ht="33.75" customHeight="1">
      <c r="B21" s="179" t="s">
        <v>134</v>
      </c>
      <c r="C21" s="180"/>
      <c r="D21" s="181">
        <f>D20+D19</f>
        <v>0</v>
      </c>
    </row>
    <row r="22" spans="2:4" ht="22.5" customHeight="1">
      <c r="B22" s="182" t="s">
        <v>135</v>
      </c>
      <c r="C22" s="183"/>
      <c r="D22" s="184">
        <f>C22*D26</f>
        <v>0</v>
      </c>
    </row>
    <row r="23" spans="2:4" ht="22.5" customHeight="1">
      <c r="B23" s="182" t="s">
        <v>13</v>
      </c>
      <c r="C23" s="185"/>
      <c r="D23" s="186">
        <f>C23*D26</f>
        <v>0</v>
      </c>
    </row>
    <row r="24" spans="2:4" ht="22.5" customHeight="1">
      <c r="B24" s="182" t="s">
        <v>136</v>
      </c>
      <c r="C24" s="183">
        <v>0.09</v>
      </c>
      <c r="D24" s="186">
        <f>C24*D26</f>
        <v>0</v>
      </c>
    </row>
    <row r="25" spans="2:4" ht="22.5" customHeight="1">
      <c r="B25" s="182" t="s">
        <v>14</v>
      </c>
      <c r="C25" s="183" t="s">
        <v>137</v>
      </c>
      <c r="D25" s="186">
        <f>SUM(D22:D24)</f>
        <v>0</v>
      </c>
    </row>
    <row r="26" spans="2:4" ht="30" customHeight="1">
      <c r="B26" s="187"/>
      <c r="C26" s="188" t="s">
        <v>15</v>
      </c>
      <c r="D26" s="189">
        <f>D21/(1-SUM(C22:C24))</f>
        <v>0</v>
      </c>
    </row>
    <row r="27" spans="2:4" ht="21" customHeight="1">
      <c r="B27" s="169"/>
      <c r="C27" s="190" t="s">
        <v>138</v>
      </c>
      <c r="D27" s="191"/>
    </row>
    <row r="28" spans="2:4" ht="28.5" customHeight="1"/>
    <row r="30" spans="2:4">
      <c r="C30" s="192"/>
    </row>
    <row r="31" spans="2:4">
      <c r="B31" s="193"/>
      <c r="C31" s="194"/>
    </row>
    <row r="32" spans="2:4">
      <c r="B32" s="193"/>
      <c r="C32" s="194"/>
    </row>
  </sheetData>
  <pageMargins left="0.25" right="0.25" top="0.75" bottom="0.75" header="0.3" footer="0.3"/>
  <pageSetup paperSize="9" scale="84"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4"/>
  <sheetViews>
    <sheetView tabSelected="1" zoomScaleNormal="100" workbookViewId="0">
      <selection activeCell="C3" sqref="C3"/>
    </sheetView>
  </sheetViews>
  <sheetFormatPr defaultRowHeight="15"/>
  <cols>
    <col min="1" max="1" width="6.140625" customWidth="1"/>
    <col min="2" max="2" width="6.5703125" customWidth="1"/>
    <col min="3" max="3" width="79.28515625" customWidth="1"/>
    <col min="4" max="4" width="6.85546875" customWidth="1"/>
    <col min="5" max="5" width="8.42578125" customWidth="1"/>
    <col min="6" max="6" width="24.7109375" bestFit="1" customWidth="1"/>
    <col min="7" max="7" width="16.7109375" customWidth="1"/>
    <col min="8" max="8" width="45.85546875" style="2" customWidth="1"/>
  </cols>
  <sheetData>
    <row r="2" spans="2:8" ht="22.5">
      <c r="C2" s="21" t="s">
        <v>55</v>
      </c>
      <c r="D2" s="199"/>
      <c r="E2" s="199"/>
      <c r="F2" s="199"/>
      <c r="G2" s="199"/>
    </row>
    <row r="3" spans="2:8" ht="81.599999999999994" customHeight="1">
      <c r="B3" s="17" t="s">
        <v>0</v>
      </c>
      <c r="C3" s="17" t="s">
        <v>2</v>
      </c>
      <c r="D3" s="17" t="s">
        <v>5</v>
      </c>
      <c r="E3" s="13" t="s">
        <v>22</v>
      </c>
      <c r="F3" s="13" t="s">
        <v>3</v>
      </c>
      <c r="G3" s="13" t="s">
        <v>4</v>
      </c>
      <c r="H3" s="13" t="s">
        <v>23</v>
      </c>
    </row>
    <row r="4" spans="2:8" ht="54.75" customHeight="1">
      <c r="B4" s="18">
        <v>1</v>
      </c>
      <c r="C4" s="21" t="s">
        <v>153</v>
      </c>
      <c r="D4" s="18">
        <v>30</v>
      </c>
      <c r="E4" s="19">
        <v>2</v>
      </c>
      <c r="F4" s="19"/>
      <c r="G4" s="19">
        <f t="shared" ref="G4:G13" si="0">E4*F4*D4</f>
        <v>0</v>
      </c>
      <c r="H4" s="200" t="s">
        <v>121</v>
      </c>
    </row>
    <row r="5" spans="2:8" ht="54.75" customHeight="1">
      <c r="B5" s="18">
        <v>2</v>
      </c>
      <c r="C5" s="21" t="s">
        <v>154</v>
      </c>
      <c r="D5" s="18">
        <v>20</v>
      </c>
      <c r="E5" s="19">
        <v>2</v>
      </c>
      <c r="F5" s="19"/>
      <c r="G5" s="19">
        <f t="shared" si="0"/>
        <v>0</v>
      </c>
      <c r="H5" s="200"/>
    </row>
    <row r="6" spans="2:8" ht="54.75" customHeight="1">
      <c r="B6" s="18">
        <v>3</v>
      </c>
      <c r="C6" s="22" t="s">
        <v>155</v>
      </c>
      <c r="D6" s="18">
        <v>20</v>
      </c>
      <c r="E6" s="19">
        <v>2</v>
      </c>
      <c r="F6" s="19"/>
      <c r="G6" s="19">
        <f t="shared" si="0"/>
        <v>0</v>
      </c>
      <c r="H6" s="200"/>
    </row>
    <row r="7" spans="2:8" ht="48" customHeight="1">
      <c r="B7" s="18">
        <v>4</v>
      </c>
      <c r="C7" s="20" t="s">
        <v>16</v>
      </c>
      <c r="D7" s="18">
        <v>440</v>
      </c>
      <c r="E7" s="19">
        <v>1</v>
      </c>
      <c r="F7" s="19"/>
      <c r="G7" s="19">
        <f t="shared" si="0"/>
        <v>0</v>
      </c>
      <c r="H7" s="31" t="s">
        <v>124</v>
      </c>
    </row>
    <row r="8" spans="2:8" ht="76.5" customHeight="1">
      <c r="B8" s="18">
        <v>5</v>
      </c>
      <c r="C8" s="20" t="s">
        <v>19</v>
      </c>
      <c r="D8" s="18">
        <v>100</v>
      </c>
      <c r="E8" s="19">
        <v>6</v>
      </c>
      <c r="F8" s="19"/>
      <c r="G8" s="19">
        <f t="shared" si="0"/>
        <v>0</v>
      </c>
      <c r="H8" s="32" t="s">
        <v>125</v>
      </c>
    </row>
    <row r="9" spans="2:8" ht="57.6" customHeight="1">
      <c r="B9" s="18">
        <v>6</v>
      </c>
      <c r="C9" s="20" t="s">
        <v>10</v>
      </c>
      <c r="D9" s="18">
        <v>8</v>
      </c>
      <c r="E9" s="19">
        <v>3</v>
      </c>
      <c r="F9" s="19"/>
      <c r="G9" s="19">
        <f t="shared" si="0"/>
        <v>0</v>
      </c>
      <c r="H9" s="82" t="s">
        <v>123</v>
      </c>
    </row>
    <row r="10" spans="2:8" ht="68.45" customHeight="1">
      <c r="B10" s="18">
        <v>7</v>
      </c>
      <c r="C10" s="20" t="s">
        <v>122</v>
      </c>
      <c r="D10" s="18">
        <v>3</v>
      </c>
      <c r="E10" s="19">
        <v>3</v>
      </c>
      <c r="F10" s="19"/>
      <c r="G10" s="19">
        <f t="shared" si="0"/>
        <v>0</v>
      </c>
      <c r="H10" s="30" t="s">
        <v>126</v>
      </c>
    </row>
    <row r="11" spans="2:8" ht="49.15" customHeight="1">
      <c r="B11" s="18">
        <v>8</v>
      </c>
      <c r="C11" s="20" t="s">
        <v>38</v>
      </c>
      <c r="D11" s="24">
        <v>100</v>
      </c>
      <c r="E11" s="19">
        <v>1</v>
      </c>
      <c r="F11" s="19"/>
      <c r="G11" s="19">
        <f t="shared" si="0"/>
        <v>0</v>
      </c>
      <c r="H11" s="29" t="s">
        <v>25</v>
      </c>
    </row>
    <row r="12" spans="2:8" ht="66" customHeight="1">
      <c r="B12" s="18">
        <v>9</v>
      </c>
      <c r="C12" s="20" t="s">
        <v>28</v>
      </c>
      <c r="D12" s="18">
        <v>1</v>
      </c>
      <c r="E12" s="19">
        <v>3</v>
      </c>
      <c r="F12" s="19"/>
      <c r="G12" s="19">
        <f t="shared" si="0"/>
        <v>0</v>
      </c>
      <c r="H12" s="15" t="s">
        <v>26</v>
      </c>
    </row>
    <row r="13" spans="2:8" ht="33.6" customHeight="1">
      <c r="B13" s="18">
        <v>10</v>
      </c>
      <c r="C13" s="20" t="s">
        <v>39</v>
      </c>
      <c r="D13" s="18">
        <v>8</v>
      </c>
      <c r="E13" s="19">
        <v>3</v>
      </c>
      <c r="F13" s="19"/>
      <c r="G13" s="19">
        <f t="shared" si="0"/>
        <v>0</v>
      </c>
      <c r="H13" s="15" t="s">
        <v>56</v>
      </c>
    </row>
    <row r="14" spans="2:8" ht="62.25" customHeight="1">
      <c r="B14" s="201" t="s">
        <v>1</v>
      </c>
      <c r="C14" s="201"/>
      <c r="D14" s="201"/>
      <c r="E14" s="28"/>
      <c r="F14" s="20" t="s">
        <v>31</v>
      </c>
      <c r="G14" s="4">
        <f>SUM(G4:G13)</f>
        <v>0</v>
      </c>
    </row>
    <row r="16" spans="2:8" ht="18.75">
      <c r="F16" s="68"/>
      <c r="G16" s="69" t="s">
        <v>75</v>
      </c>
      <c r="H16" s="69" t="s">
        <v>76</v>
      </c>
    </row>
    <row r="17" spans="6:8">
      <c r="F17" s="70" t="s">
        <v>11</v>
      </c>
      <c r="G17" s="71">
        <f>G14</f>
        <v>0</v>
      </c>
      <c r="H17" s="70"/>
    </row>
    <row r="18" spans="6:8">
      <c r="F18" s="70" t="s">
        <v>77</v>
      </c>
      <c r="G18" s="72"/>
      <c r="H18" s="70">
        <f>G17*G18</f>
        <v>0</v>
      </c>
    </row>
    <row r="19" spans="6:8">
      <c r="F19" s="70" t="s">
        <v>12</v>
      </c>
      <c r="G19" s="73"/>
      <c r="H19" s="70">
        <f>H18+G17</f>
        <v>0</v>
      </c>
    </row>
    <row r="20" spans="6:8">
      <c r="F20" s="70" t="s">
        <v>78</v>
      </c>
      <c r="G20" s="72"/>
      <c r="H20" s="70">
        <f>G20*H24</f>
        <v>0</v>
      </c>
    </row>
    <row r="21" spans="6:8">
      <c r="F21" s="70" t="s">
        <v>13</v>
      </c>
      <c r="G21" s="74"/>
      <c r="H21" s="70">
        <f>G21*H24</f>
        <v>0</v>
      </c>
    </row>
    <row r="22" spans="6:8">
      <c r="F22" s="70" t="s">
        <v>79</v>
      </c>
      <c r="G22" s="75">
        <v>0.09</v>
      </c>
      <c r="H22" s="70">
        <f>G22*H24</f>
        <v>0</v>
      </c>
    </row>
    <row r="23" spans="6:8">
      <c r="F23" s="70" t="s">
        <v>14</v>
      </c>
      <c r="G23" s="75"/>
      <c r="H23" s="76">
        <f>SUM(H20:H22)</f>
        <v>0</v>
      </c>
    </row>
    <row r="24" spans="6:8">
      <c r="F24" s="70" t="s">
        <v>15</v>
      </c>
      <c r="G24" s="70"/>
      <c r="H24" s="77">
        <f>H19/(1-SUM(G20:G22))</f>
        <v>0</v>
      </c>
    </row>
  </sheetData>
  <mergeCells count="3">
    <mergeCell ref="D2:G2"/>
    <mergeCell ref="H4:H6"/>
    <mergeCell ref="B14:D14"/>
  </mergeCells>
  <pageMargins left="0.25" right="0.25" top="0.75" bottom="0.75" header="0.3" footer="0.3"/>
  <pageSetup paperSize="9"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5"/>
  <sheetViews>
    <sheetView zoomScaleNormal="100" workbookViewId="0">
      <selection activeCell="D22" sqref="D22"/>
    </sheetView>
  </sheetViews>
  <sheetFormatPr defaultRowHeight="15"/>
  <cols>
    <col min="1" max="1" width="6.140625" customWidth="1"/>
    <col min="2" max="2" width="6.5703125" customWidth="1"/>
    <col min="3" max="3" width="79.28515625" customWidth="1"/>
    <col min="4" max="4" width="6.85546875" customWidth="1"/>
    <col min="5" max="5" width="8.42578125" customWidth="1"/>
    <col min="6" max="6" width="24.7109375" bestFit="1" customWidth="1"/>
    <col min="7" max="7" width="16.7109375" customWidth="1"/>
    <col min="8" max="8" width="45.85546875" style="2" customWidth="1"/>
  </cols>
  <sheetData>
    <row r="2" spans="2:8" ht="22.5">
      <c r="C2" s="21" t="s">
        <v>32</v>
      </c>
      <c r="D2" s="199"/>
      <c r="E2" s="199"/>
      <c r="F2" s="199"/>
      <c r="G2" s="199"/>
    </row>
    <row r="3" spans="2:8" ht="81.599999999999994" customHeight="1">
      <c r="B3" s="17" t="s">
        <v>0</v>
      </c>
      <c r="C3" s="17" t="s">
        <v>2</v>
      </c>
      <c r="D3" s="17" t="s">
        <v>5</v>
      </c>
      <c r="E3" s="13" t="s">
        <v>22</v>
      </c>
      <c r="F3" s="13" t="s">
        <v>3</v>
      </c>
      <c r="G3" s="13" t="s">
        <v>4</v>
      </c>
      <c r="H3" s="13" t="s">
        <v>23</v>
      </c>
    </row>
    <row r="4" spans="2:8" ht="54.75" customHeight="1">
      <c r="B4" s="18">
        <v>1</v>
      </c>
      <c r="C4" s="21" t="s">
        <v>156</v>
      </c>
      <c r="D4" s="18">
        <v>20</v>
      </c>
      <c r="E4" s="19">
        <v>3</v>
      </c>
      <c r="F4" s="19"/>
      <c r="G4" s="19">
        <f t="shared" ref="G4:G14" si="0">E4*F4*D4</f>
        <v>0</v>
      </c>
      <c r="H4" s="200" t="s">
        <v>63</v>
      </c>
    </row>
    <row r="5" spans="2:8" ht="54.75" customHeight="1">
      <c r="B5" s="18">
        <v>2</v>
      </c>
      <c r="C5" s="21" t="s">
        <v>157</v>
      </c>
      <c r="D5" s="18">
        <v>15</v>
      </c>
      <c r="E5" s="19">
        <v>3</v>
      </c>
      <c r="F5" s="19"/>
      <c r="G5" s="19">
        <f t="shared" si="0"/>
        <v>0</v>
      </c>
      <c r="H5" s="200"/>
    </row>
    <row r="6" spans="2:8" ht="54.75" customHeight="1">
      <c r="B6" s="18">
        <v>3</v>
      </c>
      <c r="C6" s="21" t="s">
        <v>158</v>
      </c>
      <c r="D6" s="18">
        <v>15</v>
      </c>
      <c r="E6" s="19">
        <v>3</v>
      </c>
      <c r="F6" s="19"/>
      <c r="G6" s="19">
        <f t="shared" si="0"/>
        <v>0</v>
      </c>
      <c r="H6" s="200"/>
    </row>
    <row r="7" spans="2:8" ht="48" customHeight="1">
      <c r="B7" s="18">
        <v>4</v>
      </c>
      <c r="C7" s="20" t="s">
        <v>16</v>
      </c>
      <c r="D7" s="18">
        <v>480</v>
      </c>
      <c r="E7" s="19">
        <v>1</v>
      </c>
      <c r="F7" s="19"/>
      <c r="G7" s="19">
        <f t="shared" si="0"/>
        <v>0</v>
      </c>
      <c r="H7" s="23" t="s">
        <v>35</v>
      </c>
    </row>
    <row r="8" spans="2:8" ht="76.5" customHeight="1">
      <c r="B8" s="18">
        <v>5</v>
      </c>
      <c r="C8" s="20" t="s">
        <v>19</v>
      </c>
      <c r="D8" s="18">
        <v>640</v>
      </c>
      <c r="E8" s="19">
        <v>1</v>
      </c>
      <c r="F8" s="19"/>
      <c r="G8" s="19">
        <f t="shared" si="0"/>
        <v>0</v>
      </c>
      <c r="H8" s="16" t="s">
        <v>24</v>
      </c>
    </row>
    <row r="9" spans="2:8" ht="57.6" customHeight="1">
      <c r="B9" s="18">
        <v>6</v>
      </c>
      <c r="C9" s="20" t="s">
        <v>10</v>
      </c>
      <c r="D9" s="18">
        <v>8</v>
      </c>
      <c r="E9" s="19">
        <v>3</v>
      </c>
      <c r="F9" s="19"/>
      <c r="G9" s="19">
        <f t="shared" si="0"/>
        <v>0</v>
      </c>
      <c r="H9" s="29" t="s">
        <v>36</v>
      </c>
    </row>
    <row r="10" spans="2:8" ht="57.6" customHeight="1">
      <c r="B10" s="18"/>
      <c r="C10" s="20" t="s">
        <v>65</v>
      </c>
      <c r="D10" s="18">
        <v>6</v>
      </c>
      <c r="E10" s="19">
        <v>3</v>
      </c>
      <c r="F10" s="19"/>
      <c r="G10" s="19">
        <f t="shared" si="0"/>
        <v>0</v>
      </c>
      <c r="H10" s="29"/>
    </row>
    <row r="11" spans="2:8" ht="68.45" customHeight="1">
      <c r="B11" s="18">
        <v>7</v>
      </c>
      <c r="C11" s="20" t="s">
        <v>122</v>
      </c>
      <c r="D11" s="18">
        <v>4</v>
      </c>
      <c r="E11" s="19">
        <v>3</v>
      </c>
      <c r="F11" s="19"/>
      <c r="G11" s="19">
        <f t="shared" si="0"/>
        <v>0</v>
      </c>
      <c r="H11" s="30" t="s">
        <v>37</v>
      </c>
    </row>
    <row r="12" spans="2:8" ht="49.15" customHeight="1">
      <c r="B12" s="18">
        <v>8</v>
      </c>
      <c r="C12" s="20" t="s">
        <v>38</v>
      </c>
      <c r="D12" s="24">
        <v>80</v>
      </c>
      <c r="E12" s="19">
        <v>1</v>
      </c>
      <c r="F12" s="19"/>
      <c r="G12" s="19">
        <f t="shared" si="0"/>
        <v>0</v>
      </c>
      <c r="H12" s="29" t="s">
        <v>25</v>
      </c>
    </row>
    <row r="13" spans="2:8" ht="66" customHeight="1">
      <c r="B13" s="18">
        <v>9</v>
      </c>
      <c r="C13" s="20" t="s">
        <v>28</v>
      </c>
      <c r="D13" s="18">
        <v>1</v>
      </c>
      <c r="E13" s="19">
        <v>3</v>
      </c>
      <c r="F13" s="19"/>
      <c r="G13" s="19">
        <f t="shared" si="0"/>
        <v>0</v>
      </c>
      <c r="H13" s="15" t="s">
        <v>26</v>
      </c>
    </row>
    <row r="14" spans="2:8" ht="33.6" customHeight="1">
      <c r="B14" s="18">
        <v>10</v>
      </c>
      <c r="C14" s="20" t="s">
        <v>39</v>
      </c>
      <c r="D14" s="18">
        <v>3</v>
      </c>
      <c r="E14" s="19">
        <v>3</v>
      </c>
      <c r="F14" s="19"/>
      <c r="G14" s="19">
        <f t="shared" si="0"/>
        <v>0</v>
      </c>
      <c r="H14" s="15" t="s">
        <v>62</v>
      </c>
    </row>
    <row r="15" spans="2:8" ht="62.25" customHeight="1">
      <c r="B15" s="201" t="s">
        <v>1</v>
      </c>
      <c r="C15" s="201"/>
      <c r="D15" s="201"/>
      <c r="E15" s="10"/>
      <c r="F15" s="20" t="s">
        <v>31</v>
      </c>
      <c r="G15" s="4">
        <f>SUM(G4:G14)</f>
        <v>0</v>
      </c>
    </row>
    <row r="17" spans="6:8" ht="18.75">
      <c r="F17" s="68"/>
      <c r="G17" s="69" t="s">
        <v>75</v>
      </c>
      <c r="H17" s="69" t="s">
        <v>76</v>
      </c>
    </row>
    <row r="18" spans="6:8">
      <c r="F18" s="70" t="s">
        <v>11</v>
      </c>
      <c r="G18" s="71">
        <f>G15</f>
        <v>0</v>
      </c>
      <c r="H18" s="70"/>
    </row>
    <row r="19" spans="6:8">
      <c r="F19" s="70" t="s">
        <v>77</v>
      </c>
      <c r="G19" s="72"/>
      <c r="H19" s="70">
        <f>G18*G19</f>
        <v>0</v>
      </c>
    </row>
    <row r="20" spans="6:8">
      <c r="F20" s="70" t="s">
        <v>12</v>
      </c>
      <c r="G20" s="73"/>
      <c r="H20" s="70">
        <f>H19+G18</f>
        <v>0</v>
      </c>
    </row>
    <row r="21" spans="6:8">
      <c r="F21" s="70" t="s">
        <v>78</v>
      </c>
      <c r="G21" s="72"/>
      <c r="H21" s="70">
        <f>G21*H25</f>
        <v>0</v>
      </c>
    </row>
    <row r="22" spans="6:8">
      <c r="F22" s="70" t="s">
        <v>13</v>
      </c>
      <c r="G22" s="74"/>
      <c r="H22" s="70">
        <f>G22*H25</f>
        <v>0</v>
      </c>
    </row>
    <row r="23" spans="6:8">
      <c r="F23" s="70" t="s">
        <v>79</v>
      </c>
      <c r="G23" s="75">
        <v>0.09</v>
      </c>
      <c r="H23" s="70">
        <f>G23*H25</f>
        <v>0</v>
      </c>
    </row>
    <row r="24" spans="6:8">
      <c r="F24" s="70" t="s">
        <v>14</v>
      </c>
      <c r="G24" s="75"/>
      <c r="H24" s="76">
        <f>SUM(H21:H23)</f>
        <v>0</v>
      </c>
    </row>
    <row r="25" spans="6:8">
      <c r="F25" s="70" t="s">
        <v>15</v>
      </c>
      <c r="G25" s="70"/>
      <c r="H25" s="77">
        <f>H20/(1-SUM(G21:G23))</f>
        <v>0</v>
      </c>
    </row>
  </sheetData>
  <mergeCells count="3">
    <mergeCell ref="D2:G2"/>
    <mergeCell ref="B15:D15"/>
    <mergeCell ref="H4:H6"/>
  </mergeCells>
  <pageMargins left="0.25" right="0.25" top="0.75" bottom="0.75" header="0.3" footer="0.3"/>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5"/>
  <sheetViews>
    <sheetView workbookViewId="0">
      <selection activeCell="C25" sqref="C25"/>
    </sheetView>
  </sheetViews>
  <sheetFormatPr defaultRowHeight="15"/>
  <cols>
    <col min="1" max="1" width="4.5703125" customWidth="1"/>
    <col min="2" max="2" width="6.5703125" customWidth="1"/>
    <col min="3" max="3" width="61.42578125" customWidth="1"/>
    <col min="4" max="5" width="6.85546875" customWidth="1"/>
    <col min="6" max="6" width="24.7109375" bestFit="1" customWidth="1"/>
    <col min="7" max="7" width="17.7109375" customWidth="1"/>
    <col min="8" max="8" width="41.85546875" style="2" customWidth="1"/>
    <col min="9" max="9" width="45.85546875" style="2" customWidth="1"/>
  </cols>
  <sheetData>
    <row r="2" spans="2:9" ht="22.5">
      <c r="C2" s="21" t="s">
        <v>33</v>
      </c>
      <c r="D2" s="199"/>
      <c r="E2" s="199"/>
      <c r="F2" s="199"/>
      <c r="G2" s="199"/>
    </row>
    <row r="3" spans="2:9" ht="63">
      <c r="B3" s="17" t="s">
        <v>0</v>
      </c>
      <c r="C3" s="17" t="s">
        <v>2</v>
      </c>
      <c r="D3" s="17" t="s">
        <v>5</v>
      </c>
      <c r="E3" s="13" t="s">
        <v>7</v>
      </c>
      <c r="F3" s="13" t="s">
        <v>3</v>
      </c>
      <c r="G3" s="13" t="s">
        <v>4</v>
      </c>
      <c r="H3" s="13" t="s">
        <v>23</v>
      </c>
      <c r="I3" s="1"/>
    </row>
    <row r="4" spans="2:9" ht="83.25" customHeight="1">
      <c r="B4" s="17">
        <v>1</v>
      </c>
      <c r="C4" s="21" t="s">
        <v>153</v>
      </c>
      <c r="D4" s="18">
        <v>20</v>
      </c>
      <c r="E4" s="19">
        <v>2</v>
      </c>
      <c r="F4" s="19"/>
      <c r="G4" s="19">
        <f t="shared" ref="G4:G14" si="0">E4*F4*D4</f>
        <v>0</v>
      </c>
      <c r="H4" s="200" t="s">
        <v>40</v>
      </c>
      <c r="I4" s="1"/>
    </row>
    <row r="5" spans="2:9" ht="83.25" customHeight="1">
      <c r="B5" s="17">
        <v>2</v>
      </c>
      <c r="C5" s="21" t="s">
        <v>157</v>
      </c>
      <c r="D5" s="18">
        <v>15</v>
      </c>
      <c r="E5" s="19">
        <v>3</v>
      </c>
      <c r="F5" s="19"/>
      <c r="G5" s="19">
        <f t="shared" si="0"/>
        <v>0</v>
      </c>
      <c r="H5" s="200"/>
      <c r="I5" s="1"/>
    </row>
    <row r="6" spans="2:9" ht="83.25" customHeight="1">
      <c r="B6" s="17">
        <v>3</v>
      </c>
      <c r="C6" s="21" t="s">
        <v>158</v>
      </c>
      <c r="D6" s="18">
        <v>15</v>
      </c>
      <c r="E6" s="19">
        <v>3</v>
      </c>
      <c r="F6" s="19"/>
      <c r="G6" s="19">
        <f t="shared" si="0"/>
        <v>0</v>
      </c>
      <c r="H6" s="200"/>
      <c r="I6" s="1"/>
    </row>
    <row r="7" spans="2:9" ht="39">
      <c r="B7" s="17">
        <v>4</v>
      </c>
      <c r="C7" s="20" t="s">
        <v>6</v>
      </c>
      <c r="D7" s="18">
        <v>350</v>
      </c>
      <c r="E7" s="19">
        <v>1</v>
      </c>
      <c r="F7" s="19"/>
      <c r="G7" s="19">
        <f t="shared" si="0"/>
        <v>0</v>
      </c>
      <c r="H7" s="14" t="s">
        <v>43</v>
      </c>
      <c r="I7" s="7"/>
    </row>
    <row r="8" spans="2:9" ht="101.25" customHeight="1">
      <c r="B8" s="17">
        <v>5</v>
      </c>
      <c r="C8" s="20" t="s">
        <v>17</v>
      </c>
      <c r="D8" s="18">
        <v>80</v>
      </c>
      <c r="E8" s="19">
        <v>6</v>
      </c>
      <c r="F8" s="19"/>
      <c r="G8" s="19">
        <f t="shared" si="0"/>
        <v>0</v>
      </c>
      <c r="H8" s="14" t="s">
        <v>64</v>
      </c>
      <c r="I8" s="7"/>
    </row>
    <row r="9" spans="2:9" ht="39">
      <c r="B9" s="17">
        <v>6</v>
      </c>
      <c r="C9" s="20" t="s">
        <v>10</v>
      </c>
      <c r="D9" s="18">
        <v>6</v>
      </c>
      <c r="E9" s="19">
        <v>3</v>
      </c>
      <c r="F9" s="19"/>
      <c r="G9" s="19">
        <f t="shared" si="0"/>
        <v>0</v>
      </c>
      <c r="H9" s="14" t="s">
        <v>42</v>
      </c>
      <c r="I9" s="7"/>
    </row>
    <row r="10" spans="2:9" ht="21">
      <c r="B10" s="17"/>
      <c r="C10" s="20" t="s">
        <v>65</v>
      </c>
      <c r="D10" s="18">
        <v>4</v>
      </c>
      <c r="E10" s="19">
        <v>3</v>
      </c>
      <c r="F10" s="19"/>
      <c r="G10" s="19">
        <f t="shared" si="0"/>
        <v>0</v>
      </c>
      <c r="H10" s="14"/>
      <c r="I10" s="7"/>
    </row>
    <row r="11" spans="2:9" ht="78">
      <c r="B11" s="17">
        <v>7</v>
      </c>
      <c r="C11" s="20" t="s">
        <v>8</v>
      </c>
      <c r="D11" s="18">
        <v>3</v>
      </c>
      <c r="E11" s="19">
        <v>3</v>
      </c>
      <c r="F11" s="19"/>
      <c r="G11" s="19">
        <f t="shared" si="0"/>
        <v>0</v>
      </c>
      <c r="H11" s="14" t="s">
        <v>41</v>
      </c>
      <c r="I11" s="7"/>
    </row>
    <row r="12" spans="2:9" ht="39">
      <c r="B12" s="17">
        <v>8</v>
      </c>
      <c r="C12" s="20" t="s">
        <v>21</v>
      </c>
      <c r="D12" s="18">
        <v>80</v>
      </c>
      <c r="E12" s="19">
        <v>1</v>
      </c>
      <c r="F12" s="19"/>
      <c r="G12" s="19">
        <f t="shared" si="0"/>
        <v>0</v>
      </c>
      <c r="H12" s="14"/>
      <c r="I12" s="7"/>
    </row>
    <row r="13" spans="2:9" ht="73.5" customHeight="1">
      <c r="B13" s="17">
        <v>9</v>
      </c>
      <c r="C13" s="20" t="s">
        <v>28</v>
      </c>
      <c r="D13" s="18">
        <v>1</v>
      </c>
      <c r="E13" s="19">
        <v>3</v>
      </c>
      <c r="F13" s="19"/>
      <c r="G13" s="19">
        <f t="shared" si="0"/>
        <v>0</v>
      </c>
      <c r="H13" s="15" t="s">
        <v>26</v>
      </c>
      <c r="I13" s="7"/>
    </row>
    <row r="14" spans="2:9" ht="47.25" customHeight="1">
      <c r="B14" s="17">
        <v>10</v>
      </c>
      <c r="C14" s="20" t="s">
        <v>18</v>
      </c>
      <c r="D14" s="18">
        <v>6</v>
      </c>
      <c r="E14" s="19">
        <v>1</v>
      </c>
      <c r="F14" s="19"/>
      <c r="G14" s="19">
        <f t="shared" si="0"/>
        <v>0</v>
      </c>
      <c r="H14" s="16" t="s">
        <v>27</v>
      </c>
      <c r="I14" s="7"/>
    </row>
    <row r="15" spans="2:9" ht="70.5" customHeight="1">
      <c r="B15" s="201" t="s">
        <v>1</v>
      </c>
      <c r="C15" s="201"/>
      <c r="D15" s="201"/>
      <c r="E15" s="11"/>
      <c r="F15" s="20" t="s">
        <v>31</v>
      </c>
      <c r="G15" s="4">
        <f>SUM(G4:G14)</f>
        <v>0</v>
      </c>
    </row>
    <row r="16" spans="2:9" ht="29.25" customHeight="1">
      <c r="D16" s="8"/>
      <c r="E16" s="8"/>
      <c r="F16" s="9"/>
      <c r="G16" s="12"/>
      <c r="H16"/>
      <c r="I16"/>
    </row>
    <row r="17" spans="6:9" ht="18.75">
      <c r="F17" s="68"/>
      <c r="G17" s="69" t="s">
        <v>75</v>
      </c>
      <c r="H17" s="69" t="s">
        <v>76</v>
      </c>
      <c r="I17"/>
    </row>
    <row r="18" spans="6:9">
      <c r="F18" s="70" t="s">
        <v>11</v>
      </c>
      <c r="G18" s="71">
        <f>G15</f>
        <v>0</v>
      </c>
      <c r="H18" s="70"/>
      <c r="I18"/>
    </row>
    <row r="19" spans="6:9">
      <c r="F19" s="70" t="s">
        <v>77</v>
      </c>
      <c r="G19" s="72"/>
      <c r="H19" s="70">
        <f>G18*G19</f>
        <v>0</v>
      </c>
    </row>
    <row r="20" spans="6:9">
      <c r="F20" s="70" t="s">
        <v>12</v>
      </c>
      <c r="G20" s="73"/>
      <c r="H20" s="70">
        <f>H19+G18</f>
        <v>0</v>
      </c>
    </row>
    <row r="21" spans="6:9">
      <c r="F21" s="70" t="s">
        <v>78</v>
      </c>
      <c r="G21" s="72"/>
      <c r="H21" s="70">
        <f>G21*H25</f>
        <v>0</v>
      </c>
    </row>
    <row r="22" spans="6:9">
      <c r="F22" s="70" t="s">
        <v>13</v>
      </c>
      <c r="G22" s="74"/>
      <c r="H22" s="70">
        <f>G22*H25</f>
        <v>0</v>
      </c>
    </row>
    <row r="23" spans="6:9">
      <c r="F23" s="70" t="s">
        <v>79</v>
      </c>
      <c r="G23" s="75"/>
      <c r="H23" s="70">
        <f>G23*H25</f>
        <v>0</v>
      </c>
    </row>
    <row r="24" spans="6:9">
      <c r="F24" s="70" t="s">
        <v>14</v>
      </c>
      <c r="G24" s="75"/>
      <c r="H24" s="76">
        <f>SUM(H21:H23)</f>
        <v>0</v>
      </c>
    </row>
    <row r="25" spans="6:9">
      <c r="F25" s="70" t="s">
        <v>15</v>
      </c>
      <c r="G25" s="70"/>
      <c r="H25" s="77">
        <f>H20/(1-SUM(G21:G23))</f>
        <v>0</v>
      </c>
    </row>
  </sheetData>
  <mergeCells count="3">
    <mergeCell ref="B15:D15"/>
    <mergeCell ref="D2:G2"/>
    <mergeCell ref="H4:H6"/>
  </mergeCells>
  <pageMargins left="0.25" right="0.25" top="0.75" bottom="0.75" header="0.3" footer="0.3"/>
  <pageSetup paperSize="9"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5"/>
  <sheetViews>
    <sheetView zoomScaleNormal="100" workbookViewId="0">
      <selection activeCell="E22" sqref="E22"/>
    </sheetView>
  </sheetViews>
  <sheetFormatPr defaultRowHeight="15"/>
  <cols>
    <col min="1" max="1" width="6.140625" customWidth="1"/>
    <col min="2" max="2" width="6.5703125" customWidth="1"/>
    <col min="3" max="3" width="79.28515625" customWidth="1"/>
    <col min="4" max="4" width="6.85546875" customWidth="1"/>
    <col min="5" max="5" width="8.42578125" customWidth="1"/>
    <col min="6" max="6" width="24.7109375" bestFit="1" customWidth="1"/>
    <col min="7" max="7" width="16.7109375" customWidth="1"/>
    <col min="8" max="8" width="45.85546875" style="2" customWidth="1"/>
  </cols>
  <sheetData>
    <row r="2" spans="2:8" ht="22.5">
      <c r="C2" s="21" t="s">
        <v>57</v>
      </c>
      <c r="D2" s="199"/>
      <c r="E2" s="199"/>
      <c r="F2" s="199"/>
      <c r="G2" s="199"/>
    </row>
    <row r="3" spans="2:8" ht="81.599999999999994" customHeight="1">
      <c r="B3" s="17" t="s">
        <v>0</v>
      </c>
      <c r="C3" s="17" t="s">
        <v>2</v>
      </c>
      <c r="D3" s="17" t="s">
        <v>5</v>
      </c>
      <c r="E3" s="13" t="s">
        <v>22</v>
      </c>
      <c r="F3" s="13" t="s">
        <v>3</v>
      </c>
      <c r="G3" s="13" t="s">
        <v>4</v>
      </c>
      <c r="H3" s="13" t="s">
        <v>23</v>
      </c>
    </row>
    <row r="4" spans="2:8" ht="54.75" customHeight="1">
      <c r="B4" s="18">
        <v>1</v>
      </c>
      <c r="C4" s="21" t="s">
        <v>153</v>
      </c>
      <c r="D4" s="18">
        <v>20</v>
      </c>
      <c r="E4" s="19">
        <v>2</v>
      </c>
      <c r="F4" s="19"/>
      <c r="G4" s="19">
        <f t="shared" ref="G4:G14" si="0">E4*F4*D4</f>
        <v>0</v>
      </c>
      <c r="H4" s="200" t="s">
        <v>58</v>
      </c>
    </row>
    <row r="5" spans="2:8" ht="54.75" customHeight="1">
      <c r="B5" s="18">
        <v>2</v>
      </c>
      <c r="C5" s="21" t="s">
        <v>157</v>
      </c>
      <c r="D5" s="18">
        <v>15</v>
      </c>
      <c r="E5" s="19">
        <v>2</v>
      </c>
      <c r="F5" s="19"/>
      <c r="G5" s="19">
        <f t="shared" si="0"/>
        <v>0</v>
      </c>
      <c r="H5" s="200"/>
    </row>
    <row r="6" spans="2:8" ht="54.75" customHeight="1">
      <c r="B6" s="18">
        <v>3</v>
      </c>
      <c r="C6" s="21" t="s">
        <v>158</v>
      </c>
      <c r="D6" s="18">
        <v>15</v>
      </c>
      <c r="E6" s="19">
        <v>2</v>
      </c>
      <c r="F6" s="19"/>
      <c r="G6" s="19">
        <f t="shared" si="0"/>
        <v>0</v>
      </c>
      <c r="H6" s="200"/>
    </row>
    <row r="7" spans="2:8" ht="48" customHeight="1">
      <c r="B7" s="18">
        <v>4</v>
      </c>
      <c r="C7" s="20" t="s">
        <v>16</v>
      </c>
      <c r="D7" s="18">
        <v>70</v>
      </c>
      <c r="E7" s="19">
        <v>5</v>
      </c>
      <c r="F7" s="19"/>
      <c r="G7" s="19">
        <f t="shared" si="0"/>
        <v>0</v>
      </c>
      <c r="H7" s="31" t="s">
        <v>59</v>
      </c>
    </row>
    <row r="8" spans="2:8" ht="76.5" customHeight="1">
      <c r="B8" s="18">
        <v>5</v>
      </c>
      <c r="C8" s="20" t="s">
        <v>19</v>
      </c>
      <c r="D8" s="18">
        <v>70</v>
      </c>
      <c r="E8" s="19">
        <v>6</v>
      </c>
      <c r="F8" s="19"/>
      <c r="G8" s="19">
        <f t="shared" si="0"/>
        <v>0</v>
      </c>
      <c r="H8" s="31" t="s">
        <v>60</v>
      </c>
    </row>
    <row r="9" spans="2:8" ht="57.6" customHeight="1">
      <c r="B9" s="18">
        <v>6</v>
      </c>
      <c r="C9" s="20" t="s">
        <v>10</v>
      </c>
      <c r="D9" s="18">
        <v>6</v>
      </c>
      <c r="E9" s="19">
        <v>3</v>
      </c>
      <c r="F9" s="19"/>
      <c r="G9" s="19">
        <f t="shared" si="0"/>
        <v>0</v>
      </c>
      <c r="H9" s="29" t="s">
        <v>61</v>
      </c>
    </row>
    <row r="10" spans="2:8" ht="57.6" customHeight="1">
      <c r="B10" s="18"/>
      <c r="C10" s="20" t="s">
        <v>65</v>
      </c>
      <c r="D10" s="18">
        <v>4</v>
      </c>
      <c r="E10" s="19">
        <v>3</v>
      </c>
      <c r="F10" s="19"/>
      <c r="G10" s="19">
        <f t="shared" si="0"/>
        <v>0</v>
      </c>
      <c r="H10" s="29"/>
    </row>
    <row r="11" spans="2:8" ht="68.45" customHeight="1">
      <c r="B11" s="18">
        <v>7</v>
      </c>
      <c r="C11" s="20" t="s">
        <v>8</v>
      </c>
      <c r="D11" s="18">
        <v>3</v>
      </c>
      <c r="E11" s="19">
        <v>3</v>
      </c>
      <c r="F11" s="19"/>
      <c r="G11" s="19">
        <f t="shared" si="0"/>
        <v>0</v>
      </c>
      <c r="H11" s="30" t="s">
        <v>37</v>
      </c>
    </row>
    <row r="12" spans="2:8" ht="49.15" customHeight="1">
      <c r="B12" s="18">
        <v>8</v>
      </c>
      <c r="C12" s="20" t="s">
        <v>38</v>
      </c>
      <c r="D12" s="24">
        <v>70</v>
      </c>
      <c r="E12" s="19">
        <v>1</v>
      </c>
      <c r="F12" s="19"/>
      <c r="G12" s="19">
        <f t="shared" si="0"/>
        <v>0</v>
      </c>
      <c r="H12" s="29" t="s">
        <v>25</v>
      </c>
    </row>
    <row r="13" spans="2:8" ht="66" customHeight="1">
      <c r="B13" s="18">
        <v>9</v>
      </c>
      <c r="C13" s="20" t="s">
        <v>28</v>
      </c>
      <c r="D13" s="18">
        <v>1</v>
      </c>
      <c r="E13" s="19">
        <v>3</v>
      </c>
      <c r="F13" s="19"/>
      <c r="G13" s="19">
        <f t="shared" si="0"/>
        <v>0</v>
      </c>
      <c r="H13" s="15" t="s">
        <v>26</v>
      </c>
    </row>
    <row r="14" spans="2:8" ht="33.6" customHeight="1">
      <c r="B14" s="18">
        <v>10</v>
      </c>
      <c r="C14" s="20" t="s">
        <v>39</v>
      </c>
      <c r="D14" s="18">
        <v>4</v>
      </c>
      <c r="E14" s="19">
        <v>3</v>
      </c>
      <c r="F14" s="19"/>
      <c r="G14" s="19">
        <f t="shared" si="0"/>
        <v>0</v>
      </c>
      <c r="H14" s="15" t="s">
        <v>56</v>
      </c>
    </row>
    <row r="15" spans="2:8" ht="62.25" customHeight="1">
      <c r="B15" s="201" t="s">
        <v>1</v>
      </c>
      <c r="C15" s="201"/>
      <c r="D15" s="201"/>
      <c r="E15" s="28"/>
      <c r="F15" s="20" t="s">
        <v>31</v>
      </c>
      <c r="G15" s="4">
        <f>SUM(G4:G14)</f>
        <v>0</v>
      </c>
    </row>
    <row r="17" spans="6:8" ht="18.75">
      <c r="F17" s="68"/>
      <c r="G17" s="69" t="s">
        <v>75</v>
      </c>
      <c r="H17" s="69" t="s">
        <v>76</v>
      </c>
    </row>
    <row r="18" spans="6:8">
      <c r="F18" s="70" t="s">
        <v>11</v>
      </c>
      <c r="G18" s="71">
        <f>G15</f>
        <v>0</v>
      </c>
      <c r="H18" s="70"/>
    </row>
    <row r="19" spans="6:8">
      <c r="F19" s="70" t="s">
        <v>77</v>
      </c>
      <c r="G19" s="72"/>
      <c r="H19" s="70">
        <f>G18*G19</f>
        <v>0</v>
      </c>
    </row>
    <row r="20" spans="6:8">
      <c r="F20" s="70" t="s">
        <v>12</v>
      </c>
      <c r="G20" s="73"/>
      <c r="H20" s="70">
        <f>H19+G18</f>
        <v>0</v>
      </c>
    </row>
    <row r="21" spans="6:8">
      <c r="F21" s="70" t="s">
        <v>78</v>
      </c>
      <c r="G21" s="72"/>
      <c r="H21" s="70">
        <f>G21*H25</f>
        <v>0</v>
      </c>
    </row>
    <row r="22" spans="6:8">
      <c r="F22" s="70" t="s">
        <v>13</v>
      </c>
      <c r="G22" s="74"/>
      <c r="H22" s="70">
        <f>G22*H25</f>
        <v>0</v>
      </c>
    </row>
    <row r="23" spans="6:8">
      <c r="F23" s="70" t="s">
        <v>79</v>
      </c>
      <c r="G23" s="75">
        <v>0.09</v>
      </c>
      <c r="H23" s="83">
        <f>G23*H25</f>
        <v>0</v>
      </c>
    </row>
    <row r="24" spans="6:8">
      <c r="F24" s="70" t="s">
        <v>14</v>
      </c>
      <c r="G24" s="75"/>
      <c r="H24" s="76">
        <f>SUM(H21:H23)</f>
        <v>0</v>
      </c>
    </row>
    <row r="25" spans="6:8">
      <c r="F25" s="70" t="s">
        <v>15</v>
      </c>
      <c r="G25" s="70"/>
      <c r="H25" s="77">
        <f>H20/(1-SUM(G21:G23))</f>
        <v>0</v>
      </c>
    </row>
  </sheetData>
  <mergeCells count="3">
    <mergeCell ref="D2:G2"/>
    <mergeCell ref="H4:H6"/>
    <mergeCell ref="B15:D15"/>
  </mergeCells>
  <pageMargins left="0.25" right="0.25"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5"/>
  <sheetViews>
    <sheetView topLeftCell="A13" workbookViewId="0">
      <selection activeCell="F18" sqref="F18:F25"/>
    </sheetView>
  </sheetViews>
  <sheetFormatPr defaultRowHeight="15"/>
  <cols>
    <col min="1" max="1" width="4.5703125" customWidth="1"/>
    <col min="2" max="2" width="6.5703125" customWidth="1"/>
    <col min="3" max="3" width="68.7109375" customWidth="1"/>
    <col min="4" max="4" width="6.85546875" customWidth="1"/>
    <col min="5" max="5" width="8.5703125" customWidth="1"/>
    <col min="6" max="6" width="24.7109375" bestFit="1" customWidth="1"/>
    <col min="7" max="7" width="17" customWidth="1"/>
    <col min="8" max="8" width="41.85546875" style="2" customWidth="1"/>
    <col min="9" max="9" width="45.85546875" style="2" customWidth="1"/>
  </cols>
  <sheetData>
    <row r="2" spans="2:9" ht="22.5">
      <c r="C2" s="21" t="s">
        <v>34</v>
      </c>
      <c r="D2" s="199"/>
      <c r="E2" s="199"/>
      <c r="F2" s="199"/>
      <c r="G2" s="199"/>
    </row>
    <row r="3" spans="2:9" ht="63">
      <c r="B3" s="17" t="s">
        <v>0</v>
      </c>
      <c r="C3" s="17" t="s">
        <v>2</v>
      </c>
      <c r="D3" s="17" t="s">
        <v>5</v>
      </c>
      <c r="E3" s="13" t="s">
        <v>7</v>
      </c>
      <c r="F3" s="13" t="s">
        <v>3</v>
      </c>
      <c r="G3" s="13" t="s">
        <v>4</v>
      </c>
      <c r="H3" s="13" t="s">
        <v>23</v>
      </c>
      <c r="I3" s="1"/>
    </row>
    <row r="4" spans="2:9" ht="54.75" customHeight="1">
      <c r="B4" s="18">
        <v>1</v>
      </c>
      <c r="C4" s="21" t="s">
        <v>156</v>
      </c>
      <c r="D4" s="18">
        <v>15</v>
      </c>
      <c r="E4" s="19">
        <v>4</v>
      </c>
      <c r="F4" s="19"/>
      <c r="G4" s="19">
        <f t="shared" ref="G4:G14" si="0">E4*F4*D4</f>
        <v>0</v>
      </c>
      <c r="H4" s="200" t="s">
        <v>44</v>
      </c>
      <c r="I4" s="1"/>
    </row>
    <row r="5" spans="2:9" ht="54.75" customHeight="1">
      <c r="B5" s="18">
        <v>2</v>
      </c>
      <c r="C5" s="21" t="s">
        <v>157</v>
      </c>
      <c r="D5" s="18">
        <v>10</v>
      </c>
      <c r="E5" s="19">
        <v>4</v>
      </c>
      <c r="F5" s="19"/>
      <c r="G5" s="19">
        <f t="shared" si="0"/>
        <v>0</v>
      </c>
      <c r="H5" s="200"/>
      <c r="I5" s="1"/>
    </row>
    <row r="6" spans="2:9" ht="54.75" customHeight="1">
      <c r="B6" s="18">
        <v>3</v>
      </c>
      <c r="C6" s="21" t="s">
        <v>159</v>
      </c>
      <c r="D6" s="18">
        <v>10</v>
      </c>
      <c r="E6" s="19">
        <v>4</v>
      </c>
      <c r="F6" s="19"/>
      <c r="G6" s="19">
        <f t="shared" si="0"/>
        <v>0</v>
      </c>
      <c r="H6" s="200"/>
      <c r="I6" s="1"/>
    </row>
    <row r="7" spans="2:9" ht="39">
      <c r="B7" s="18">
        <v>4</v>
      </c>
      <c r="C7" s="20" t="s">
        <v>16</v>
      </c>
      <c r="D7" s="18">
        <v>250</v>
      </c>
      <c r="E7" s="19">
        <v>2</v>
      </c>
      <c r="F7" s="19"/>
      <c r="G7" s="19">
        <f t="shared" si="0"/>
        <v>0</v>
      </c>
      <c r="H7" s="14" t="s">
        <v>45</v>
      </c>
      <c r="I7" s="7"/>
    </row>
    <row r="8" spans="2:9" ht="97.5">
      <c r="B8" s="18">
        <v>5</v>
      </c>
      <c r="C8" s="20" t="s">
        <v>17</v>
      </c>
      <c r="D8" s="18">
        <v>300</v>
      </c>
      <c r="E8" s="19">
        <v>2</v>
      </c>
      <c r="F8" s="19"/>
      <c r="G8" s="19">
        <f t="shared" si="0"/>
        <v>0</v>
      </c>
      <c r="H8" s="14" t="s">
        <v>46</v>
      </c>
      <c r="I8" s="7"/>
    </row>
    <row r="9" spans="2:9" ht="39">
      <c r="B9" s="18">
        <v>6</v>
      </c>
      <c r="C9" s="20" t="s">
        <v>10</v>
      </c>
      <c r="D9" s="18">
        <v>12</v>
      </c>
      <c r="E9" s="19">
        <v>3</v>
      </c>
      <c r="F9" s="19"/>
      <c r="G9" s="19">
        <f t="shared" si="0"/>
        <v>0</v>
      </c>
      <c r="H9" s="14" t="s">
        <v>48</v>
      </c>
      <c r="I9" s="7"/>
    </row>
    <row r="10" spans="2:9" ht="19.5">
      <c r="B10" s="18"/>
      <c r="C10" s="20" t="s">
        <v>65</v>
      </c>
      <c r="D10" s="18">
        <v>6</v>
      </c>
      <c r="E10" s="19">
        <v>3</v>
      </c>
      <c r="F10" s="19"/>
      <c r="G10" s="19">
        <f t="shared" si="0"/>
        <v>0</v>
      </c>
      <c r="H10" s="14"/>
      <c r="I10" s="7"/>
    </row>
    <row r="11" spans="2:9" ht="78">
      <c r="B11" s="18">
        <v>7</v>
      </c>
      <c r="C11" s="20" t="s">
        <v>127</v>
      </c>
      <c r="D11" s="18">
        <v>6</v>
      </c>
      <c r="E11" s="19">
        <v>3</v>
      </c>
      <c r="F11" s="19"/>
      <c r="G11" s="19">
        <f t="shared" si="0"/>
        <v>0</v>
      </c>
      <c r="H11" s="14" t="s">
        <v>47</v>
      </c>
      <c r="I11" s="7"/>
    </row>
    <row r="12" spans="2:9" ht="45">
      <c r="B12" s="18">
        <v>8</v>
      </c>
      <c r="C12" s="20" t="s">
        <v>9</v>
      </c>
      <c r="D12" s="18">
        <v>100</v>
      </c>
      <c r="E12" s="19">
        <v>2</v>
      </c>
      <c r="F12" s="19"/>
      <c r="G12" s="19">
        <f t="shared" si="0"/>
        <v>0</v>
      </c>
      <c r="H12" s="14" t="s">
        <v>52</v>
      </c>
      <c r="I12" s="7"/>
    </row>
    <row r="13" spans="2:9" ht="58.5">
      <c r="B13" s="18">
        <v>9</v>
      </c>
      <c r="C13" s="20" t="s">
        <v>28</v>
      </c>
      <c r="D13" s="18">
        <v>1</v>
      </c>
      <c r="E13" s="19">
        <v>3</v>
      </c>
      <c r="F13" s="19"/>
      <c r="G13" s="19">
        <f t="shared" si="0"/>
        <v>0</v>
      </c>
      <c r="H13" s="15" t="s">
        <v>26</v>
      </c>
      <c r="I13" s="7"/>
    </row>
    <row r="14" spans="2:9" ht="19.5">
      <c r="B14" s="18">
        <v>10</v>
      </c>
      <c r="C14" s="20" t="s">
        <v>29</v>
      </c>
      <c r="D14" s="18">
        <v>6</v>
      </c>
      <c r="E14" s="19">
        <v>3</v>
      </c>
      <c r="F14" s="19"/>
      <c r="G14" s="19">
        <f t="shared" si="0"/>
        <v>0</v>
      </c>
      <c r="H14" s="16" t="s">
        <v>51</v>
      </c>
      <c r="I14" s="7"/>
    </row>
    <row r="15" spans="2:9" ht="100.15" customHeight="1">
      <c r="B15" s="201" t="s">
        <v>1</v>
      </c>
      <c r="C15" s="201"/>
      <c r="D15" s="201"/>
      <c r="E15" s="11"/>
      <c r="F15" s="20" t="s">
        <v>31</v>
      </c>
      <c r="G15" s="4">
        <f>SUM(G4:G14)</f>
        <v>0</v>
      </c>
    </row>
    <row r="16" spans="2:9">
      <c r="F16" s="5"/>
      <c r="H16"/>
      <c r="I16"/>
    </row>
    <row r="17" spans="6:9" ht="18.75">
      <c r="F17" s="68"/>
      <c r="G17" s="69" t="s">
        <v>75</v>
      </c>
      <c r="H17" s="69" t="s">
        <v>76</v>
      </c>
      <c r="I17"/>
    </row>
    <row r="18" spans="6:9">
      <c r="F18" s="70" t="s">
        <v>11</v>
      </c>
      <c r="G18" s="71">
        <f>G15</f>
        <v>0</v>
      </c>
      <c r="H18" s="70"/>
    </row>
    <row r="19" spans="6:9">
      <c r="F19" s="70" t="s">
        <v>77</v>
      </c>
      <c r="G19" s="72"/>
      <c r="H19" s="70">
        <f>G18*G19</f>
        <v>0</v>
      </c>
    </row>
    <row r="20" spans="6:9">
      <c r="F20" s="70" t="s">
        <v>12</v>
      </c>
      <c r="G20" s="73"/>
      <c r="H20" s="70">
        <f>H19+G18</f>
        <v>0</v>
      </c>
    </row>
    <row r="21" spans="6:9">
      <c r="F21" s="70" t="s">
        <v>78</v>
      </c>
      <c r="G21" s="72"/>
      <c r="H21" s="70">
        <f>G21*H25</f>
        <v>0</v>
      </c>
    </row>
    <row r="22" spans="6:9">
      <c r="F22" s="70" t="s">
        <v>13</v>
      </c>
      <c r="G22" s="74"/>
      <c r="H22" s="70">
        <f>G22*H25</f>
        <v>0</v>
      </c>
    </row>
    <row r="23" spans="6:9">
      <c r="F23" s="70" t="s">
        <v>79</v>
      </c>
      <c r="G23" s="75">
        <v>0.09</v>
      </c>
      <c r="H23" s="70">
        <f>G23*H25</f>
        <v>0</v>
      </c>
    </row>
    <row r="24" spans="6:9">
      <c r="F24" s="70" t="s">
        <v>14</v>
      </c>
      <c r="G24" s="75"/>
      <c r="H24" s="76">
        <f>SUM(H21:H23)</f>
        <v>0</v>
      </c>
    </row>
    <row r="25" spans="6:9">
      <c r="F25" s="70" t="s">
        <v>15</v>
      </c>
      <c r="G25" s="70"/>
      <c r="H25" s="77">
        <f>H20/(1-SUM(G21:G23))</f>
        <v>0</v>
      </c>
    </row>
  </sheetData>
  <mergeCells count="3">
    <mergeCell ref="D2:G2"/>
    <mergeCell ref="B15:D15"/>
    <mergeCell ref="H4:H6"/>
  </mergeCells>
  <pageMargins left="0.25" right="0.25" top="0.75" bottom="0.75" header="0.3" footer="0.3"/>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6"/>
  <sheetViews>
    <sheetView topLeftCell="A13" workbookViewId="0">
      <selection activeCell="C4" sqref="C4"/>
    </sheetView>
  </sheetViews>
  <sheetFormatPr defaultRowHeight="15"/>
  <cols>
    <col min="1" max="1" width="4.5703125" customWidth="1"/>
    <col min="2" max="2" width="6.5703125" customWidth="1"/>
    <col min="3" max="3" width="66" customWidth="1"/>
    <col min="4" max="4" width="6.85546875" customWidth="1"/>
    <col min="5" max="5" width="13.85546875" customWidth="1"/>
    <col min="6" max="6" width="24.7109375" bestFit="1" customWidth="1"/>
    <col min="7" max="7" width="16.5703125" bestFit="1" customWidth="1"/>
    <col min="8" max="8" width="41.85546875" style="2" customWidth="1"/>
    <col min="9" max="9" width="45.85546875" style="2" customWidth="1"/>
  </cols>
  <sheetData>
    <row r="2" spans="2:9" ht="48">
      <c r="C2" s="27" t="s">
        <v>49</v>
      </c>
      <c r="D2" s="199"/>
      <c r="E2" s="199"/>
      <c r="F2" s="199"/>
      <c r="G2" s="199"/>
    </row>
    <row r="3" spans="2:9" ht="42">
      <c r="B3" s="17" t="s">
        <v>0</v>
      </c>
      <c r="C3" s="17" t="s">
        <v>2</v>
      </c>
      <c r="D3" s="17" t="s">
        <v>5</v>
      </c>
      <c r="E3" s="13" t="s">
        <v>3</v>
      </c>
      <c r="F3" s="13" t="s">
        <v>7</v>
      </c>
      <c r="G3" s="13" t="s">
        <v>4</v>
      </c>
      <c r="H3" s="13" t="s">
        <v>23</v>
      </c>
      <c r="I3" s="1"/>
    </row>
    <row r="4" spans="2:9" ht="42" customHeight="1">
      <c r="B4" s="18">
        <v>1</v>
      </c>
      <c r="C4" s="21" t="s">
        <v>157</v>
      </c>
      <c r="D4" s="18">
        <v>20</v>
      </c>
      <c r="E4" s="19"/>
      <c r="F4" s="19">
        <v>2</v>
      </c>
      <c r="G4" s="19">
        <f t="shared" ref="G4:G14" si="0">F4*E4*D4</f>
        <v>0</v>
      </c>
      <c r="H4" s="13" t="s">
        <v>30</v>
      </c>
      <c r="I4" s="1"/>
    </row>
    <row r="5" spans="2:9" ht="42" customHeight="1">
      <c r="B5" s="18">
        <v>2</v>
      </c>
      <c r="C5" s="21" t="s">
        <v>158</v>
      </c>
      <c r="D5" s="18">
        <v>20</v>
      </c>
      <c r="E5" s="19"/>
      <c r="F5" s="19">
        <v>2</v>
      </c>
      <c r="G5" s="19">
        <f t="shared" si="0"/>
        <v>0</v>
      </c>
      <c r="H5" s="13" t="s">
        <v>30</v>
      </c>
      <c r="I5" s="1"/>
    </row>
    <row r="6" spans="2:9" ht="42" customHeight="1">
      <c r="B6" s="18"/>
      <c r="C6" s="21" t="s">
        <v>153</v>
      </c>
      <c r="D6" s="18">
        <v>20</v>
      </c>
      <c r="E6" s="19"/>
      <c r="F6" s="19">
        <v>2</v>
      </c>
      <c r="G6" s="19">
        <f t="shared" ref="G6" si="1">F6*E6*D6</f>
        <v>0</v>
      </c>
      <c r="H6" s="13" t="s">
        <v>30</v>
      </c>
      <c r="I6" s="1"/>
    </row>
    <row r="7" spans="2:9" ht="42" customHeight="1">
      <c r="B7" s="18">
        <v>3</v>
      </c>
      <c r="C7" s="20" t="s">
        <v>16</v>
      </c>
      <c r="D7" s="18">
        <v>150</v>
      </c>
      <c r="E7" s="19"/>
      <c r="F7" s="19">
        <v>3</v>
      </c>
      <c r="G7" s="19">
        <f t="shared" si="0"/>
        <v>0</v>
      </c>
      <c r="H7" s="202" t="s">
        <v>50</v>
      </c>
      <c r="I7" s="7"/>
    </row>
    <row r="8" spans="2:9" ht="84.75" customHeight="1">
      <c r="B8" s="18">
        <v>4</v>
      </c>
      <c r="C8" s="20" t="s">
        <v>19</v>
      </c>
      <c r="D8" s="18">
        <v>180</v>
      </c>
      <c r="E8" s="19"/>
      <c r="F8" s="19">
        <v>3</v>
      </c>
      <c r="G8" s="19">
        <f>F8*E8*D8</f>
        <v>0</v>
      </c>
      <c r="H8" s="203"/>
      <c r="I8" s="7"/>
    </row>
    <row r="9" spans="2:9" ht="52.5" customHeight="1">
      <c r="B9" s="18">
        <v>5</v>
      </c>
      <c r="C9" s="20" t="s">
        <v>10</v>
      </c>
      <c r="D9" s="18">
        <v>6</v>
      </c>
      <c r="E9" s="19"/>
      <c r="F9" s="19">
        <v>3</v>
      </c>
      <c r="G9" s="19">
        <f t="shared" si="0"/>
        <v>0</v>
      </c>
      <c r="H9" s="14" t="s">
        <v>53</v>
      </c>
      <c r="I9" s="7"/>
    </row>
    <row r="10" spans="2:9" ht="52.5" customHeight="1">
      <c r="B10" s="18"/>
      <c r="C10" s="20" t="s">
        <v>65</v>
      </c>
      <c r="D10" s="18">
        <v>6</v>
      </c>
      <c r="E10" s="19"/>
      <c r="F10" s="19">
        <v>3</v>
      </c>
      <c r="G10" s="19">
        <f t="shared" si="0"/>
        <v>0</v>
      </c>
      <c r="H10" s="14"/>
      <c r="I10" s="7"/>
    </row>
    <row r="11" spans="2:9" ht="81" customHeight="1">
      <c r="B11" s="18">
        <v>6</v>
      </c>
      <c r="C11" s="20" t="s">
        <v>128</v>
      </c>
      <c r="D11" s="18">
        <v>3</v>
      </c>
      <c r="E11" s="19"/>
      <c r="F11" s="19">
        <v>3</v>
      </c>
      <c r="G11" s="19">
        <f t="shared" si="0"/>
        <v>0</v>
      </c>
      <c r="H11" s="25"/>
      <c r="I11" s="7"/>
    </row>
    <row r="12" spans="2:9" ht="50.25" customHeight="1">
      <c r="B12" s="18">
        <v>7</v>
      </c>
      <c r="C12" s="20" t="s">
        <v>9</v>
      </c>
      <c r="D12" s="18">
        <v>30</v>
      </c>
      <c r="E12" s="19"/>
      <c r="F12" s="19">
        <v>3</v>
      </c>
      <c r="G12" s="19">
        <f t="shared" si="0"/>
        <v>0</v>
      </c>
      <c r="H12" s="25"/>
      <c r="I12" s="7"/>
    </row>
    <row r="13" spans="2:9" ht="63.75" customHeight="1">
      <c r="B13" s="18">
        <v>8</v>
      </c>
      <c r="C13" s="20" t="s">
        <v>28</v>
      </c>
      <c r="D13" s="18">
        <v>1</v>
      </c>
      <c r="E13" s="19"/>
      <c r="F13" s="19">
        <v>2</v>
      </c>
      <c r="G13" s="19">
        <f t="shared" si="0"/>
        <v>0</v>
      </c>
      <c r="H13" s="25"/>
      <c r="I13" s="7"/>
    </row>
    <row r="14" spans="2:9" ht="27.75" customHeight="1">
      <c r="B14" s="18">
        <v>9</v>
      </c>
      <c r="C14" s="20" t="s">
        <v>20</v>
      </c>
      <c r="D14" s="18">
        <v>3</v>
      </c>
      <c r="E14" s="19"/>
      <c r="F14" s="19">
        <v>3</v>
      </c>
      <c r="G14" s="19">
        <f t="shared" si="0"/>
        <v>0</v>
      </c>
      <c r="H14" s="25" t="s">
        <v>54</v>
      </c>
      <c r="I14" s="7"/>
    </row>
    <row r="15" spans="2:9" ht="100.15" customHeight="1">
      <c r="B15" s="201" t="s">
        <v>1</v>
      </c>
      <c r="C15" s="201"/>
      <c r="D15" s="201"/>
      <c r="E15" s="3"/>
      <c r="F15" s="20" t="s">
        <v>31</v>
      </c>
      <c r="G15" s="4">
        <f>SUM(G4:G14)</f>
        <v>0</v>
      </c>
    </row>
    <row r="18" spans="6:8" ht="18.75">
      <c r="F18" s="68"/>
      <c r="G18" s="69" t="s">
        <v>75</v>
      </c>
      <c r="H18" s="69" t="s">
        <v>76</v>
      </c>
    </row>
    <row r="19" spans="6:8">
      <c r="F19" s="70" t="s">
        <v>11</v>
      </c>
      <c r="G19" s="71">
        <f>G15</f>
        <v>0</v>
      </c>
      <c r="H19" s="70"/>
    </row>
    <row r="20" spans="6:8">
      <c r="F20" s="70" t="s">
        <v>77</v>
      </c>
      <c r="G20" s="72"/>
      <c r="H20" s="70">
        <f>G19*G20</f>
        <v>0</v>
      </c>
    </row>
    <row r="21" spans="6:8">
      <c r="F21" s="70" t="s">
        <v>12</v>
      </c>
      <c r="G21" s="73"/>
      <c r="H21" s="70">
        <f>H20+G19</f>
        <v>0</v>
      </c>
    </row>
    <row r="22" spans="6:8">
      <c r="F22" s="70" t="s">
        <v>78</v>
      </c>
      <c r="G22" s="72"/>
      <c r="H22" s="70">
        <f>G22*H26</f>
        <v>0</v>
      </c>
    </row>
    <row r="23" spans="6:8">
      <c r="F23" s="70" t="s">
        <v>13</v>
      </c>
      <c r="G23" s="74"/>
      <c r="H23" s="70">
        <f>G23*H26</f>
        <v>0</v>
      </c>
    </row>
    <row r="24" spans="6:8">
      <c r="F24" s="70" t="s">
        <v>79</v>
      </c>
      <c r="G24" s="75">
        <v>0.09</v>
      </c>
      <c r="H24" s="70">
        <f>G24*H26</f>
        <v>0</v>
      </c>
    </row>
    <row r="25" spans="6:8">
      <c r="F25" s="70" t="s">
        <v>14</v>
      </c>
      <c r="G25" s="75"/>
      <c r="H25" s="76">
        <f>SUM(H22:H24)</f>
        <v>0</v>
      </c>
    </row>
    <row r="26" spans="6:8">
      <c r="F26" s="70" t="s">
        <v>15</v>
      </c>
      <c r="G26" s="70"/>
      <c r="H26" s="77">
        <f>H21/(1-SUM(G22:G24))</f>
        <v>0</v>
      </c>
    </row>
  </sheetData>
  <mergeCells count="3">
    <mergeCell ref="D2:G2"/>
    <mergeCell ref="B15:D15"/>
    <mergeCell ref="H7:H8"/>
  </mergeCells>
  <pageMargins left="0.25" right="0.25" top="0.75" bottom="0.75" header="0.3" footer="0.3"/>
  <pageSetup paperSize="9"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6"/>
  <sheetViews>
    <sheetView workbookViewId="0">
      <selection activeCell="C5" sqref="C5"/>
    </sheetView>
  </sheetViews>
  <sheetFormatPr defaultRowHeight="15"/>
  <cols>
    <col min="1" max="1" width="4.7109375" customWidth="1"/>
    <col min="2" max="2" width="6.7109375" customWidth="1"/>
    <col min="3" max="3" width="57.42578125" customWidth="1"/>
    <col min="4" max="4" width="6.85546875" customWidth="1"/>
    <col min="5" max="5" width="14.7109375" customWidth="1"/>
    <col min="6" max="6" width="15.140625" customWidth="1"/>
    <col min="7" max="7" width="18.7109375" customWidth="1"/>
    <col min="8" max="8" width="7" customWidth="1"/>
    <col min="9" max="9" width="41.85546875" style="2" customWidth="1"/>
    <col min="10" max="10" width="45.85546875" style="2" customWidth="1"/>
  </cols>
  <sheetData>
    <row r="2" spans="2:10" ht="23.25" thickBot="1">
      <c r="D2" s="199"/>
      <c r="E2" s="199"/>
      <c r="F2" s="199"/>
      <c r="G2" s="199"/>
    </row>
    <row r="3" spans="2:10" ht="42.75" thickBot="1">
      <c r="B3" s="34" t="s">
        <v>0</v>
      </c>
      <c r="C3" s="35" t="s">
        <v>2</v>
      </c>
      <c r="D3" s="36" t="s">
        <v>5</v>
      </c>
      <c r="E3" s="33" t="s">
        <v>3</v>
      </c>
      <c r="F3" s="33" t="s">
        <v>7</v>
      </c>
      <c r="G3" s="33" t="s">
        <v>4</v>
      </c>
      <c r="H3" s="33"/>
      <c r="I3" s="1"/>
      <c r="J3" s="1"/>
    </row>
    <row r="4" spans="2:10" ht="48" thickBot="1">
      <c r="B4" s="37">
        <v>1</v>
      </c>
      <c r="C4" s="84" t="s">
        <v>160</v>
      </c>
      <c r="D4" s="37">
        <v>60</v>
      </c>
      <c r="E4" s="38"/>
      <c r="F4" s="38">
        <v>2</v>
      </c>
      <c r="G4" s="38">
        <f>F4*E4*D4</f>
        <v>0</v>
      </c>
      <c r="H4" s="39"/>
      <c r="I4" s="40"/>
      <c r="J4" s="1"/>
    </row>
    <row r="5" spans="2:10" ht="16.5" thickBot="1">
      <c r="B5" s="37">
        <v>2</v>
      </c>
      <c r="C5" s="85" t="s">
        <v>66</v>
      </c>
      <c r="D5" s="42">
        <v>75</v>
      </c>
      <c r="E5" s="43"/>
      <c r="F5" s="44">
        <v>4</v>
      </c>
      <c r="G5" s="44">
        <f>F5*E5*D5</f>
        <v>0</v>
      </c>
      <c r="H5" s="45"/>
      <c r="I5" s="50"/>
      <c r="J5" s="7"/>
    </row>
    <row r="6" spans="2:10" ht="79.5" thickBot="1">
      <c r="B6" s="37">
        <v>3</v>
      </c>
      <c r="C6" s="85" t="s">
        <v>67</v>
      </c>
      <c r="D6" s="42">
        <v>75</v>
      </c>
      <c r="E6" s="45"/>
      <c r="F6" s="45">
        <v>3</v>
      </c>
      <c r="G6" s="45">
        <f>F6*E6*D6</f>
        <v>0</v>
      </c>
      <c r="H6" s="45"/>
      <c r="I6" s="50"/>
      <c r="J6" s="7"/>
    </row>
    <row r="7" spans="2:10" ht="48" thickBot="1">
      <c r="B7" s="37">
        <v>4</v>
      </c>
      <c r="C7" s="85" t="s">
        <v>68</v>
      </c>
      <c r="D7" s="42">
        <v>55</v>
      </c>
      <c r="E7" s="45"/>
      <c r="F7" s="45"/>
      <c r="G7" s="45">
        <f t="shared" ref="G7:G13" si="0">E7*D7</f>
        <v>0</v>
      </c>
      <c r="H7" s="45"/>
      <c r="I7" s="56"/>
      <c r="J7" s="7"/>
    </row>
    <row r="8" spans="2:10" ht="63.75" thickBot="1">
      <c r="B8" s="37">
        <v>5</v>
      </c>
      <c r="C8" s="85" t="s">
        <v>69</v>
      </c>
      <c r="D8" s="42">
        <v>2</v>
      </c>
      <c r="E8" s="45"/>
      <c r="F8" s="45"/>
      <c r="G8" s="45">
        <f t="shared" si="0"/>
        <v>0</v>
      </c>
      <c r="H8" s="45"/>
      <c r="I8" s="56"/>
      <c r="J8" s="7"/>
    </row>
    <row r="9" spans="2:10" ht="63.75" thickBot="1">
      <c r="B9" s="37">
        <v>6</v>
      </c>
      <c r="C9" s="85" t="s">
        <v>70</v>
      </c>
      <c r="D9" s="42">
        <v>60</v>
      </c>
      <c r="E9" s="45"/>
      <c r="F9" s="45"/>
      <c r="G9" s="45">
        <f t="shared" si="0"/>
        <v>0</v>
      </c>
      <c r="H9" s="45"/>
      <c r="I9" s="56"/>
      <c r="J9" s="7"/>
    </row>
    <row r="10" spans="2:10" ht="63.75" thickBot="1">
      <c r="B10" s="37">
        <v>7</v>
      </c>
      <c r="C10" s="85" t="s">
        <v>71</v>
      </c>
      <c r="D10" s="42">
        <v>70</v>
      </c>
      <c r="E10" s="45"/>
      <c r="F10" s="45"/>
      <c r="G10" s="45">
        <f t="shared" si="0"/>
        <v>0</v>
      </c>
      <c r="H10" s="45"/>
      <c r="I10" s="56"/>
      <c r="J10" s="7"/>
    </row>
    <row r="11" spans="2:10" ht="63.75" thickBot="1">
      <c r="B11" s="37">
        <v>8</v>
      </c>
      <c r="C11" s="85" t="s">
        <v>72</v>
      </c>
      <c r="D11" s="42">
        <v>1</v>
      </c>
      <c r="E11" s="45"/>
      <c r="F11" s="45"/>
      <c r="G11" s="45">
        <f t="shared" si="0"/>
        <v>0</v>
      </c>
      <c r="H11" s="45"/>
      <c r="I11" s="56"/>
      <c r="J11" s="7"/>
    </row>
    <row r="12" spans="2:10" ht="20.25" thickBot="1">
      <c r="B12" s="37">
        <v>9</v>
      </c>
      <c r="C12" s="41" t="s">
        <v>162</v>
      </c>
      <c r="D12" s="42">
        <v>2</v>
      </c>
      <c r="E12" s="45"/>
      <c r="F12" s="45"/>
      <c r="G12" s="45">
        <f t="shared" si="0"/>
        <v>0</v>
      </c>
      <c r="H12" s="45"/>
      <c r="I12" s="56"/>
      <c r="J12" s="7"/>
    </row>
    <row r="13" spans="2:10" ht="156.75" thickBot="1">
      <c r="B13" s="37">
        <v>10</v>
      </c>
      <c r="C13" s="41" t="s">
        <v>73</v>
      </c>
      <c r="D13" s="42">
        <v>43</v>
      </c>
      <c r="E13" s="45"/>
      <c r="F13" s="45"/>
      <c r="G13" s="45">
        <f t="shared" si="0"/>
        <v>0</v>
      </c>
      <c r="H13" s="45"/>
      <c r="I13" s="56"/>
      <c r="J13" s="7"/>
    </row>
    <row r="14" spans="2:10" ht="25.5">
      <c r="B14" s="204"/>
      <c r="C14" s="205"/>
      <c r="D14" s="205"/>
      <c r="E14" s="205"/>
      <c r="F14" s="57"/>
      <c r="G14" s="58"/>
      <c r="H14" s="59"/>
    </row>
    <row r="15" spans="2:10" ht="25.5">
      <c r="B15" s="206"/>
      <c r="C15" s="207"/>
      <c r="D15" s="207"/>
      <c r="E15" s="207"/>
      <c r="F15" s="61"/>
      <c r="G15" s="62"/>
      <c r="H15" s="6"/>
    </row>
    <row r="16" spans="2:10" ht="75">
      <c r="B16" s="201" t="s">
        <v>1</v>
      </c>
      <c r="C16" s="201"/>
      <c r="D16" s="201"/>
      <c r="E16" s="3"/>
      <c r="F16" s="63"/>
      <c r="G16" s="4">
        <f>G4+G5+G6+G7+G8+G9+G10+G11+G12+G13</f>
        <v>0</v>
      </c>
      <c r="H16" s="64" t="s">
        <v>74</v>
      </c>
    </row>
    <row r="17" spans="4:10" ht="18.75">
      <c r="D17" s="8"/>
      <c r="E17" s="9"/>
      <c r="F17" s="9"/>
      <c r="G17" s="65"/>
      <c r="H17" s="66"/>
      <c r="I17"/>
      <c r="J17"/>
    </row>
    <row r="18" spans="4:10" ht="18.75">
      <c r="E18" s="68"/>
      <c r="F18" s="69" t="s">
        <v>75</v>
      </c>
      <c r="G18" s="69" t="s">
        <v>76</v>
      </c>
      <c r="I18"/>
      <c r="J18"/>
    </row>
    <row r="19" spans="4:10">
      <c r="E19" s="86" t="s">
        <v>11</v>
      </c>
      <c r="F19" s="87">
        <f>G16</f>
        <v>0</v>
      </c>
      <c r="G19" s="86"/>
      <c r="I19"/>
      <c r="J19"/>
    </row>
    <row r="20" spans="4:10">
      <c r="E20" s="70" t="s">
        <v>77</v>
      </c>
      <c r="F20" s="72"/>
      <c r="G20" s="70">
        <f>F19*F20</f>
        <v>0</v>
      </c>
      <c r="I20"/>
      <c r="J20"/>
    </row>
    <row r="21" spans="4:10">
      <c r="E21" s="70" t="s">
        <v>12</v>
      </c>
      <c r="F21" s="73"/>
      <c r="G21" s="70">
        <f>G20+F19</f>
        <v>0</v>
      </c>
      <c r="I21"/>
      <c r="J21"/>
    </row>
    <row r="22" spans="4:10">
      <c r="E22" s="70" t="s">
        <v>78</v>
      </c>
      <c r="F22" s="72"/>
      <c r="G22" s="70">
        <f>F22*G26</f>
        <v>0</v>
      </c>
      <c r="I22"/>
      <c r="J22"/>
    </row>
    <row r="23" spans="4:10">
      <c r="E23" s="70" t="s">
        <v>13</v>
      </c>
      <c r="F23" s="74"/>
      <c r="G23" s="70">
        <f>F23*G26</f>
        <v>0</v>
      </c>
      <c r="I23"/>
      <c r="J23"/>
    </row>
    <row r="24" spans="4:10">
      <c r="E24" s="70" t="s">
        <v>79</v>
      </c>
      <c r="F24" s="75">
        <v>0.09</v>
      </c>
      <c r="G24" s="70">
        <f>F24*G26</f>
        <v>0</v>
      </c>
      <c r="I24"/>
      <c r="J24"/>
    </row>
    <row r="25" spans="4:10">
      <c r="E25" s="70" t="s">
        <v>14</v>
      </c>
      <c r="F25" s="75"/>
      <c r="G25" s="76">
        <f>SUM(G22:G24)</f>
        <v>0</v>
      </c>
      <c r="I25"/>
      <c r="J25"/>
    </row>
    <row r="26" spans="4:10">
      <c r="E26" s="70" t="s">
        <v>15</v>
      </c>
      <c r="F26" s="70"/>
      <c r="G26" s="77">
        <f>G21/(1-SUM(F22:F24))</f>
        <v>0</v>
      </c>
      <c r="I26"/>
      <c r="J26"/>
    </row>
  </sheetData>
  <mergeCells count="4">
    <mergeCell ref="D2:G2"/>
    <mergeCell ref="B14:E14"/>
    <mergeCell ref="B15:E15"/>
    <mergeCell ref="B16:D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توضیحات</vt:lpstr>
      <vt:lpstr>فرم قیمت</vt:lpstr>
      <vt:lpstr>اخلاق مهندسی</vt:lpstr>
      <vt:lpstr>آشنایی با تسهیلگری</vt:lpstr>
      <vt:lpstr>تکنیک های PRA</vt:lpstr>
      <vt:lpstr>کارگاه مستندسازی</vt:lpstr>
      <vt:lpstr>اشنایی با رویکردهای معیشت</vt:lpstr>
      <vt:lpstr>همکاری بین بخشی</vt:lpstr>
      <vt:lpstr>نشست دبیرخانه ها </vt:lpstr>
      <vt:lpstr>ظرفیت سازی زریوار (سنندج)</vt:lpstr>
      <vt:lpstr>ظرفیت سازی زریوار (مریوان)</vt:lpstr>
      <vt:lpstr>ظرفیت سازی بختگان (شیراز)</vt:lpstr>
      <vt:lpstr>ظرفیت سازی بختگان (تبریز)</vt:lpstr>
      <vt:lpstr>ظرفیت سازی بختگان (بختگان)</vt:lpstr>
      <vt:lpstr>ظرفیت سازی شادگان (اهواز)</vt:lpstr>
      <vt:lpstr>ظرفیت سازی شادگان (شادگان)</vt:lpstr>
      <vt:lpstr>نشست پایش مشارکتی (تهران)</vt:lpstr>
      <vt:lpstr>نشست های داخل سازمان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Yousef Ali Ahmadi</dc:creator>
  <cp:lastModifiedBy>oskooei</cp:lastModifiedBy>
  <cp:lastPrinted>2022-04-06T09:41:26Z</cp:lastPrinted>
  <dcterms:created xsi:type="dcterms:W3CDTF">2020-08-03T07:18:13Z</dcterms:created>
  <dcterms:modified xsi:type="dcterms:W3CDTF">2022-04-10T03:32:20Z</dcterms:modified>
</cp:coreProperties>
</file>